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8" activeTab="0"/>
  </bookViews>
  <sheets>
    <sheet name="APRILE" sheetId="1" r:id="rId1"/>
    <sheet name="Grafici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</sheets>
  <definedNames/>
  <calcPr fullCalcOnLoad="1"/>
</workbook>
</file>

<file path=xl/sharedStrings.xml><?xml version="1.0" encoding="utf-8"?>
<sst xmlns="http://schemas.openxmlformats.org/spreadsheetml/2006/main" count="1392" uniqueCount="37">
  <si>
    <t>Data</t>
  </si>
  <si>
    <t>Partite</t>
  </si>
  <si>
    <t>Buy-in</t>
  </si>
  <si>
    <t>Premi</t>
  </si>
  <si>
    <t>Extra</t>
  </si>
  <si>
    <t>Saldo</t>
  </si>
  <si>
    <t>Saldo Storico</t>
  </si>
  <si>
    <t>R.O.I. MENSILI</t>
  </si>
  <si>
    <t>AV. PROFIT MENSILE</t>
  </si>
  <si>
    <t>AVERAGE PROFIT GIORNALIERO</t>
  </si>
  <si>
    <t>R.O.I. GIORNALIERE</t>
  </si>
  <si>
    <t>FREEZOUT</t>
  </si>
  <si>
    <t>SIT'N GO MMT</t>
  </si>
  <si>
    <t>SIT'N GO SNG</t>
  </si>
  <si>
    <t>Piazz.</t>
  </si>
  <si>
    <t>Vincita</t>
  </si>
  <si>
    <t>TOTALI</t>
  </si>
  <si>
    <t>STATISTICHE GIORNALIERE</t>
  </si>
  <si>
    <t>PARTITE GIOCATE</t>
  </si>
  <si>
    <t>R.O.I.</t>
  </si>
  <si>
    <t>AVERAGE PROFIT</t>
  </si>
  <si>
    <t>BUY-IN MEDIO</t>
  </si>
  <si>
    <t>UTILE MEDIO GIORNALIERO</t>
  </si>
  <si>
    <t>APRILE</t>
  </si>
  <si>
    <t>#151225031</t>
  </si>
  <si>
    <t>Saldo Ps.it</t>
  </si>
  <si>
    <r>
      <t>EXTRA:</t>
    </r>
    <r>
      <rPr>
        <sz val="10"/>
        <rFont val="Arial"/>
        <family val="2"/>
      </rPr>
      <t xml:space="preserve"> 12 - vendita 50% quote Sunday ps.it / 13 vincita pacchetto wsop 2009</t>
    </r>
  </si>
  <si>
    <t>Saldo Gd.it</t>
  </si>
  <si>
    <t>POKERSTARS.IT</t>
  </si>
  <si>
    <t>GIOCODIGITALE.IT</t>
  </si>
  <si>
    <t>GRAFICI RELATIVI SOLTANTO A GIOCO IN POKERSTARS.IT</t>
  </si>
  <si>
    <t>SALDO MENSILE TOTALE (compresi EXTRA)</t>
  </si>
  <si>
    <t>vendita 50% Sunday di ps.it</t>
  </si>
  <si>
    <t>vincita pacchetto per world series 2009</t>
  </si>
  <si>
    <t>Saldo Storico *</t>
  </si>
  <si>
    <t xml:space="preserve"> * Saldo storico da 1° ottobre 2008</t>
  </si>
  <si>
    <t>bonus ps.it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</si>
</sst>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  <numFmt numFmtId="165" formatCode="&quot;€ &quot;#,##0.00"/>
    <numFmt numFmtId="166" formatCode="&quot;€&quot;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6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4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.25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4"/>
      <color indexed="9"/>
      <name val="Arial"/>
      <family val="2"/>
    </font>
    <font>
      <sz val="2"/>
      <color indexed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2" fillId="2" borderId="0" xfId="0" applyNumberFormat="1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165" fontId="5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5" fontId="7" fillId="5" borderId="1" xfId="0" applyNumberFormat="1" applyFont="1" applyFill="1" applyBorder="1" applyAlignment="1" applyProtection="1">
      <alignment horizontal="center" vertical="center"/>
      <protection hidden="1"/>
    </xf>
    <xf numFmtId="165" fontId="7" fillId="6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1" xfId="0" applyNumberFormat="1" applyFont="1" applyBorder="1" applyAlignment="1" applyProtection="1">
      <alignment horizontal="center" vertical="center"/>
      <protection hidden="1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0" fontId="10" fillId="9" borderId="0" xfId="0" applyFont="1" applyFill="1" applyAlignment="1">
      <alignment/>
    </xf>
    <xf numFmtId="0" fontId="10" fillId="9" borderId="0" xfId="0" applyFont="1" applyFill="1" applyAlignment="1" applyProtection="1">
      <alignment/>
      <protection hidden="1"/>
    </xf>
    <xf numFmtId="0" fontId="11" fillId="9" borderId="0" xfId="0" applyFont="1" applyFill="1" applyAlignment="1" applyProtection="1">
      <alignment/>
      <protection hidden="1"/>
    </xf>
    <xf numFmtId="10" fontId="11" fillId="9" borderId="0" xfId="0" applyNumberFormat="1" applyFont="1" applyFill="1" applyAlignment="1" applyProtection="1">
      <alignment/>
      <protection hidden="1"/>
    </xf>
    <xf numFmtId="14" fontId="1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3" fillId="12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65" fontId="4" fillId="13" borderId="2" xfId="0" applyNumberFormat="1" applyFont="1" applyFill="1" applyBorder="1" applyAlignment="1">
      <alignment horizontal="center"/>
    </xf>
    <xf numFmtId="165" fontId="17" fillId="13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65" fontId="4" fillId="13" borderId="1" xfId="0" applyNumberFormat="1" applyFont="1" applyFill="1" applyBorder="1" applyAlignment="1">
      <alignment horizontal="center"/>
    </xf>
    <xf numFmtId="165" fontId="17" fillId="13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" fillId="14" borderId="0" xfId="0" applyFont="1" applyFill="1" applyAlignment="1">
      <alignment/>
    </xf>
    <xf numFmtId="10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13" borderId="2" xfId="0" applyFont="1" applyFill="1" applyBorder="1" applyAlignment="1" applyProtection="1">
      <alignment horizontal="center"/>
      <protection locked="0"/>
    </xf>
    <xf numFmtId="165" fontId="4" fillId="13" borderId="2" xfId="0" applyNumberFormat="1" applyFont="1" applyFill="1" applyBorder="1" applyAlignment="1" applyProtection="1">
      <alignment horizontal="center"/>
      <protection locked="0"/>
    </xf>
    <xf numFmtId="165" fontId="17" fillId="13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13" borderId="1" xfId="0" applyFont="1" applyFill="1" applyBorder="1" applyAlignment="1" applyProtection="1">
      <alignment horizontal="center"/>
      <protection locked="0"/>
    </xf>
    <xf numFmtId="165" fontId="4" fillId="13" borderId="1" xfId="0" applyNumberFormat="1" applyFont="1" applyFill="1" applyBorder="1" applyAlignment="1" applyProtection="1">
      <alignment horizontal="center"/>
      <protection locked="0"/>
    </xf>
    <xf numFmtId="165" fontId="17" fillId="13" borderId="1" xfId="0" applyNumberFormat="1" applyFont="1" applyFill="1" applyBorder="1" applyAlignment="1" applyProtection="1">
      <alignment horizontal="center"/>
      <protection locked="0"/>
    </xf>
    <xf numFmtId="14" fontId="16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10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11" borderId="1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3" fillId="1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65" fontId="3" fillId="0" borderId="1" xfId="0" applyNumberFormat="1" applyFont="1" applyBorder="1" applyAlignment="1" applyProtection="1">
      <alignment horizontal="center"/>
      <protection hidden="1"/>
    </xf>
    <xf numFmtId="165" fontId="19" fillId="0" borderId="0" xfId="0" applyNumberFormat="1" applyFont="1" applyAlignment="1" applyProtection="1">
      <alignment/>
      <protection hidden="1"/>
    </xf>
    <xf numFmtId="0" fontId="22" fillId="15" borderId="0" xfId="0" applyFont="1" applyFill="1" applyAlignment="1" applyProtection="1">
      <alignment horizontal="center" vertical="center"/>
      <protection hidden="1"/>
    </xf>
    <xf numFmtId="166" fontId="23" fillId="0" borderId="3" xfId="0" applyNumberFormat="1" applyFont="1" applyBorder="1" applyAlignment="1" applyProtection="1">
      <alignment horizontal="center" vertical="center"/>
      <protection hidden="1"/>
    </xf>
    <xf numFmtId="166" fontId="8" fillId="0" borderId="3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10" fontId="24" fillId="0" borderId="3" xfId="0" applyNumberFormat="1" applyFont="1" applyBorder="1" applyAlignment="1" applyProtection="1">
      <alignment horizontal="center" vertical="center"/>
      <protection hidden="1"/>
    </xf>
    <xf numFmtId="17" fontId="1" fillId="2" borderId="0" xfId="0" applyNumberFormat="1" applyFont="1" applyFill="1" applyBorder="1" applyAlignment="1" applyProtection="1">
      <alignment horizontal="center"/>
      <protection hidden="1"/>
    </xf>
    <xf numFmtId="17" fontId="1" fillId="2" borderId="0" xfId="0" applyNumberFormat="1" applyFont="1" applyFill="1" applyBorder="1" applyAlignment="1" applyProtection="1">
      <alignment/>
      <protection hidden="1"/>
    </xf>
    <xf numFmtId="165" fontId="9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6" fontId="9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166" fontId="24" fillId="0" borderId="0" xfId="0" applyNumberFormat="1" applyFont="1" applyFill="1" applyBorder="1" applyAlignment="1" applyProtection="1">
      <alignment horizontal="center" vertical="center"/>
      <protection hidden="1"/>
    </xf>
    <xf numFmtId="1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15" borderId="3" xfId="0" applyFont="1" applyFill="1" applyBorder="1" applyAlignment="1" applyProtection="1">
      <alignment horizontal="center" vertical="center"/>
      <protection hidden="1"/>
    </xf>
    <xf numFmtId="0" fontId="1" fillId="16" borderId="0" xfId="0" applyFont="1" applyFill="1" applyAlignment="1" applyProtection="1">
      <alignment horizontal="center" vertical="center"/>
      <protection hidden="1"/>
    </xf>
    <xf numFmtId="165" fontId="25" fillId="17" borderId="0" xfId="0" applyNumberFormat="1" applyFont="1" applyFill="1" applyBorder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/>
      <protection hidden="1"/>
    </xf>
    <xf numFmtId="0" fontId="1" fillId="18" borderId="4" xfId="0" applyFont="1" applyFill="1" applyBorder="1" applyAlignment="1" applyProtection="1">
      <alignment horizontal="center"/>
      <protection hidden="1"/>
    </xf>
    <xf numFmtId="10" fontId="9" fillId="19" borderId="5" xfId="0" applyNumberFormat="1" applyFont="1" applyFill="1" applyBorder="1" applyAlignment="1" applyProtection="1">
      <alignment horizontal="center" vertical="center"/>
      <protection hidden="1"/>
    </xf>
    <xf numFmtId="165" fontId="25" fillId="17" borderId="6" xfId="0" applyNumberFormat="1" applyFont="1" applyFill="1" applyBorder="1" applyAlignment="1" applyProtection="1">
      <alignment horizontal="center" vertical="center"/>
      <protection hidden="1"/>
    </xf>
    <xf numFmtId="165" fontId="25" fillId="17" borderId="7" xfId="0" applyNumberFormat="1" applyFont="1" applyFill="1" applyBorder="1" applyAlignment="1" applyProtection="1">
      <alignment horizontal="center" vertical="center"/>
      <protection hidden="1"/>
    </xf>
    <xf numFmtId="165" fontId="25" fillId="17" borderId="8" xfId="0" applyNumberFormat="1" applyFont="1" applyFill="1" applyBorder="1" applyAlignment="1" applyProtection="1">
      <alignment horizontal="center" vertical="center"/>
      <protection hidden="1"/>
    </xf>
    <xf numFmtId="0" fontId="3" fillId="20" borderId="4" xfId="0" applyFont="1" applyFill="1" applyBorder="1" applyAlignment="1" applyProtection="1">
      <alignment horizontal="center"/>
      <protection hidden="1"/>
    </xf>
    <xf numFmtId="0" fontId="3" fillId="20" borderId="9" xfId="0" applyFont="1" applyFill="1" applyBorder="1" applyAlignment="1" applyProtection="1">
      <alignment horizontal="center"/>
      <protection hidden="1"/>
    </xf>
    <xf numFmtId="0" fontId="3" fillId="20" borderId="10" xfId="0" applyFont="1" applyFill="1" applyBorder="1" applyAlignment="1" applyProtection="1">
      <alignment horizontal="center"/>
      <protection hidden="1"/>
    </xf>
    <xf numFmtId="165" fontId="9" fillId="19" borderId="11" xfId="0" applyNumberFormat="1" applyFont="1" applyFill="1" applyBorder="1" applyAlignment="1" applyProtection="1">
      <alignment horizontal="center" vertical="center"/>
      <protection hidden="1"/>
    </xf>
    <xf numFmtId="165" fontId="9" fillId="19" borderId="12" xfId="0" applyNumberFormat="1" applyFont="1" applyFill="1" applyBorder="1" applyAlignment="1" applyProtection="1">
      <alignment horizontal="center" vertical="center"/>
      <protection hidden="1"/>
    </xf>
    <xf numFmtId="165" fontId="9" fillId="19" borderId="13" xfId="0" applyNumberFormat="1" applyFont="1" applyFill="1" applyBorder="1" applyAlignment="1" applyProtection="1">
      <alignment horizontal="center" vertical="center"/>
      <protection hidden="1"/>
    </xf>
    <xf numFmtId="165" fontId="9" fillId="19" borderId="14" xfId="0" applyNumberFormat="1" applyFont="1" applyFill="1" applyBorder="1" applyAlignment="1" applyProtection="1">
      <alignment horizontal="center" vertical="center"/>
      <protection hidden="1"/>
    </xf>
    <xf numFmtId="0" fontId="3" fillId="21" borderId="15" xfId="0" applyFont="1" applyFill="1" applyBorder="1" applyAlignment="1" applyProtection="1">
      <alignment horizontal="center" vertical="center"/>
      <protection hidden="1"/>
    </xf>
    <xf numFmtId="0" fontId="3" fillId="21" borderId="16" xfId="0" applyFont="1" applyFill="1" applyBorder="1" applyAlignment="1" applyProtection="1">
      <alignment horizontal="center" vertical="center"/>
      <protection hidden="1"/>
    </xf>
    <xf numFmtId="166" fontId="9" fillId="22" borderId="17" xfId="0" applyNumberFormat="1" applyFont="1" applyFill="1" applyBorder="1" applyAlignment="1" applyProtection="1">
      <alignment horizontal="center" vertical="center"/>
      <protection hidden="1"/>
    </xf>
    <xf numFmtId="166" fontId="9" fillId="22" borderId="18" xfId="0" applyNumberFormat="1" applyFont="1" applyFill="1" applyBorder="1" applyAlignment="1" applyProtection="1">
      <alignment horizontal="center" vertical="center"/>
      <protection hidden="1"/>
    </xf>
    <xf numFmtId="166" fontId="9" fillId="22" borderId="19" xfId="0" applyNumberFormat="1" applyFont="1" applyFill="1" applyBorder="1" applyAlignment="1" applyProtection="1">
      <alignment horizontal="center" vertical="center"/>
      <protection hidden="1"/>
    </xf>
    <xf numFmtId="166" fontId="9" fillId="22" borderId="20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21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" fontId="1" fillId="2" borderId="0" xfId="0" applyNumberFormat="1" applyFont="1" applyFill="1" applyBorder="1" applyAlignment="1" applyProtection="1">
      <alignment horizontal="center"/>
      <protection hidden="1"/>
    </xf>
    <xf numFmtId="17" fontId="1" fillId="23" borderId="22" xfId="0" applyNumberFormat="1" applyFont="1" applyFill="1" applyBorder="1" applyAlignment="1" applyProtection="1">
      <alignment horizontal="center"/>
      <protection hidden="1"/>
    </xf>
    <xf numFmtId="0" fontId="1" fillId="18" borderId="9" xfId="0" applyFont="1" applyFill="1" applyBorder="1" applyAlignment="1" applyProtection="1">
      <alignment horizontal="center"/>
      <protection hidden="1"/>
    </xf>
    <xf numFmtId="0" fontId="1" fillId="18" borderId="10" xfId="0" applyFont="1" applyFill="1" applyBorder="1" applyAlignment="1" applyProtection="1">
      <alignment horizontal="center"/>
      <protection hidden="1"/>
    </xf>
    <xf numFmtId="0" fontId="1" fillId="16" borderId="15" xfId="0" applyFont="1" applyFill="1" applyBorder="1" applyAlignment="1" applyProtection="1">
      <alignment horizontal="center" vertical="center"/>
      <protection hidden="1"/>
    </xf>
    <xf numFmtId="0" fontId="1" fillId="16" borderId="16" xfId="0" applyFont="1" applyFill="1" applyBorder="1" applyAlignment="1" applyProtection="1">
      <alignment horizontal="center" vertical="center"/>
      <protection hidden="1"/>
    </xf>
    <xf numFmtId="17" fontId="1" fillId="24" borderId="22" xfId="0" applyNumberFormat="1" applyFont="1" applyFill="1" applyBorder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3" fillId="2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9" fillId="25" borderId="23" xfId="0" applyNumberFormat="1" applyFont="1" applyFill="1" applyBorder="1" applyAlignment="1">
      <alignment horizontal="center" vertical="center"/>
    </xf>
    <xf numFmtId="10" fontId="9" fillId="3" borderId="23" xfId="0" applyNumberFormat="1" applyFont="1" applyFill="1" applyBorder="1" applyAlignment="1">
      <alignment horizontal="center" vertical="center"/>
    </xf>
    <xf numFmtId="165" fontId="9" fillId="11" borderId="2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 vertical="center"/>
    </xf>
    <xf numFmtId="0" fontId="9" fillId="25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hidden="1"/>
    </xf>
    <xf numFmtId="0" fontId="22" fillId="16" borderId="17" xfId="0" applyFont="1" applyFill="1" applyBorder="1" applyAlignment="1">
      <alignment horizontal="center"/>
    </xf>
    <xf numFmtId="0" fontId="22" fillId="16" borderId="0" xfId="0" applyFont="1" applyFill="1" applyBorder="1" applyAlignment="1">
      <alignment horizontal="center"/>
    </xf>
    <xf numFmtId="0" fontId="22" fillId="21" borderId="24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3">
    <dxf>
      <font>
        <b/>
        <i val="0"/>
        <strike val="0"/>
        <color rgb="FFFF0000"/>
      </font>
      <fill>
        <patternFill>
          <bgColor rgb="FFFFFFFF"/>
        </patternFill>
      </fill>
      <border/>
    </dxf>
    <dxf>
      <font>
        <b/>
        <i val="0"/>
        <strike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0000"/>
      </font>
      <fill>
        <patternFill patternType="solid">
          <fgColor rgb="FFC0C0C0"/>
          <bgColor rgb="FFFFCC99"/>
        </patternFill>
      </fill>
      <border/>
    </dxf>
    <dxf>
      <font>
        <b/>
        <i val="0"/>
        <color rgb="FF008000"/>
      </font>
      <border/>
    </dxf>
    <dxf>
      <font>
        <b/>
        <i val="0"/>
        <color rgb="FF008000"/>
      </font>
      <fill>
        <patternFill patternType="solid">
          <fgColor rgb="FFCCFFFF"/>
          <bgColor rgb="FFCCFFCC"/>
        </patternFill>
      </fill>
      <border/>
    </dxf>
    <dxf>
      <font>
        <b/>
        <i val="0"/>
        <color rgb="FFFFFFFF"/>
      </font>
      <fill>
        <patternFill patternType="solid">
          <fgColor rgb="FFC0C0C0"/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FF"/>
      </font>
      <fill>
        <patternFill patternType="solid">
          <fgColor rgb="FFCCFFFF"/>
          <bgColor rgb="FF008000"/>
        </patternFill>
      </fill>
      <border/>
    </dxf>
    <dxf>
      <font>
        <color rgb="FFFF0000"/>
      </font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GUADAGNO GIORNALIERO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APRILE!$E$3</c:f>
              <c:strCache>
                <c:ptCount val="1"/>
                <c:pt idx="0">
                  <c:v>Saldo Ps.it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APRILE!$E$4:$E$34</c:f>
              <c:numCache>
                <c:ptCount val="31"/>
                <c:pt idx="0">
                  <c:v>-20</c:v>
                </c:pt>
                <c:pt idx="1">
                  <c:v>-113.10000000000002</c:v>
                </c:pt>
                <c:pt idx="2">
                  <c:v>-4.659999999999968</c:v>
                </c:pt>
                <c:pt idx="3">
                  <c:v>-181.87</c:v>
                </c:pt>
                <c:pt idx="4">
                  <c:v>-39.860000000000014</c:v>
                </c:pt>
                <c:pt idx="5">
                  <c:v>-11.169999999999987</c:v>
                </c:pt>
                <c:pt idx="6">
                  <c:v>-76.32</c:v>
                </c:pt>
                <c:pt idx="7">
                  <c:v>-36.599999999999994</c:v>
                </c:pt>
                <c:pt idx="8">
                  <c:v>-18</c:v>
                </c:pt>
                <c:pt idx="9">
                  <c:v>160</c:v>
                </c:pt>
                <c:pt idx="10">
                  <c:v>-91.84</c:v>
                </c:pt>
                <c:pt idx="11">
                  <c:v>-1</c:v>
                </c:pt>
                <c:pt idx="12">
                  <c:v>0.9599999999999937</c:v>
                </c:pt>
                <c:pt idx="13">
                  <c:v>-27.98</c:v>
                </c:pt>
                <c:pt idx="14">
                  <c:v>-6.399999999999999</c:v>
                </c:pt>
                <c:pt idx="15">
                  <c:v>5.949999999999989</c:v>
                </c:pt>
                <c:pt idx="16">
                  <c:v>-45</c:v>
                </c:pt>
                <c:pt idx="17">
                  <c:v>-50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auto val="1"/>
        <c:lblOffset val="100"/>
        <c:noMultiLvlLbl val="0"/>
      </c:catAx>
      <c:valAx>
        <c:axId val="7983772"/>
        <c:scaling>
          <c:orientation val="minMax"/>
        </c:scaling>
        <c:axPos val="l"/>
        <c:majorGridlines/>
        <c:delete val="0"/>
        <c:numFmt formatCode="&quot;€ &quot;#,##0.00;[Red]&quot;-€ &quot;#,##0.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CFFFF"/>
    </a:solidFill>
    <a:ln w="38100">
      <a:solidFill>
        <a:srgbClr val="0000FF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SALDO GIORNALIERO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APRILE!$L$3</c:f>
              <c:strCache>
                <c:ptCount val="1"/>
                <c:pt idx="0">
                  <c:v>Saldo Storico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APRILE!$L$4:$L$34</c:f>
              <c:numCache>
                <c:ptCount val="31"/>
                <c:pt idx="0">
                  <c:v>9091.37</c:v>
                </c:pt>
                <c:pt idx="1">
                  <c:v>8978.27</c:v>
                </c:pt>
                <c:pt idx="2">
                  <c:v>8973.61</c:v>
                </c:pt>
                <c:pt idx="3">
                  <c:v>8791.74</c:v>
                </c:pt>
                <c:pt idx="4">
                  <c:v>8751.88</c:v>
                </c:pt>
                <c:pt idx="5">
                  <c:v>8740.71</c:v>
                </c:pt>
                <c:pt idx="6">
                  <c:v>8664.39</c:v>
                </c:pt>
                <c:pt idx="7">
                  <c:v>8627.789999999999</c:v>
                </c:pt>
                <c:pt idx="8">
                  <c:v>8609.789999999999</c:v>
                </c:pt>
                <c:pt idx="9">
                  <c:v>8769.789999999999</c:v>
                </c:pt>
                <c:pt idx="10">
                  <c:v>8677.949999999999</c:v>
                </c:pt>
                <c:pt idx="11">
                  <c:v>8726.949999999999</c:v>
                </c:pt>
                <c:pt idx="12">
                  <c:v>11374.409999999998</c:v>
                </c:pt>
                <c:pt idx="13">
                  <c:v>11346.429999999998</c:v>
                </c:pt>
                <c:pt idx="14">
                  <c:v>11340.029999999999</c:v>
                </c:pt>
                <c:pt idx="15">
                  <c:v>11885.17</c:v>
                </c:pt>
                <c:pt idx="16">
                  <c:v>11830.72</c:v>
                </c:pt>
                <c:pt idx="17">
                  <c:v>11660.609999999999</c:v>
                </c:pt>
                <c:pt idx="18">
                  <c:v>11670.759999999998</c:v>
                </c:pt>
                <c:pt idx="19">
                  <c:v>11670.759999999998</c:v>
                </c:pt>
                <c:pt idx="20">
                  <c:v>11670.759999999998</c:v>
                </c:pt>
                <c:pt idx="21">
                  <c:v>11670.759999999998</c:v>
                </c:pt>
                <c:pt idx="22">
                  <c:v>11670.759999999998</c:v>
                </c:pt>
                <c:pt idx="23">
                  <c:v>11670.759999999998</c:v>
                </c:pt>
                <c:pt idx="24">
                  <c:v>11670.759999999998</c:v>
                </c:pt>
                <c:pt idx="25">
                  <c:v>11670.759999999998</c:v>
                </c:pt>
                <c:pt idx="26">
                  <c:v>11670.759999999998</c:v>
                </c:pt>
                <c:pt idx="27">
                  <c:v>11670.759999999998</c:v>
                </c:pt>
                <c:pt idx="28">
                  <c:v>11670.759999999998</c:v>
                </c:pt>
                <c:pt idx="29">
                  <c:v>11670.759999999998</c:v>
                </c:pt>
                <c:pt idx="30">
                  <c:v>11670.759999999998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auto val="1"/>
        <c:lblOffset val="100"/>
        <c:noMultiLvlLbl val="0"/>
      </c:catAx>
      <c:valAx>
        <c:axId val="42705766"/>
        <c:scaling>
          <c:orientation val="minMax"/>
        </c:scaling>
        <c:axPos val="l"/>
        <c:majorGridlines/>
        <c:delete val="0"/>
        <c:numFmt formatCode="&quot;€ &quot;#,##0.00;[Red]&quot;-€ &quot;#,##0.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CFFFF"/>
    </a:solidFill>
    <a:ln w="38100">
      <a:solidFill>
        <a:srgbClr val="0000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PROFIT GIORNALIERO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Grafici!$N$2</c:f>
              <c:strCache>
                <c:ptCount val="1"/>
                <c:pt idx="0">
                  <c:v>AVERAGE PROFIT GIORNALIERO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Grafici!$N$3:$N$33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auto val="1"/>
        <c:lblOffset val="100"/>
        <c:noMultiLvlLbl val="0"/>
      </c:catAx>
      <c:valAx>
        <c:axId val="36614992"/>
        <c:scaling>
          <c:orientation val="minMax"/>
        </c:scaling>
        <c:axPos val="l"/>
        <c:majorGridlines/>
        <c:delete val="0"/>
        <c:numFmt formatCode="&quot;€ &quot;#,##0.00;[Red]&quot;-€ &quot;#,##0.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CFFFF"/>
    </a:solidFill>
    <a:ln w="25400">
      <a:solidFill>
        <a:srgbClr val="0000FF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R.O.I. GIORNALIERE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Grafici!$Q$27</c:f>
              <c:strCache>
                <c:ptCount val="1"/>
                <c:pt idx="0">
                  <c:v>R.O.I. GIORNALIERE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Grafici!$Q$28:$Q$58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CFFFF"/>
    </a:solidFill>
    <a:ln w="38100">
      <a:solidFill>
        <a:srgbClr val="0000FF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9!$Q$3:$Q$7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'21'!$Q$3:$Q$7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323985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11</xdr:col>
      <xdr:colOff>428625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6200" y="76200"/>
        <a:ext cx="7058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104775</xdr:rowOff>
    </xdr:from>
    <xdr:to>
      <xdr:col>11</xdr:col>
      <xdr:colOff>419100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3990975"/>
        <a:ext cx="70389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0</xdr:row>
      <xdr:rowOff>95250</xdr:rowOff>
    </xdr:from>
    <xdr:to>
      <xdr:col>24</xdr:col>
      <xdr:colOff>409575</xdr:colOff>
      <xdr:row>24</xdr:row>
      <xdr:rowOff>28575</xdr:rowOff>
    </xdr:to>
    <xdr:graphicFrame>
      <xdr:nvGraphicFramePr>
        <xdr:cNvPr id="3" name="Chart 3"/>
        <xdr:cNvGraphicFramePr/>
      </xdr:nvGraphicFramePr>
      <xdr:xfrm>
        <a:off x="7239000" y="95250"/>
        <a:ext cx="78009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523875</xdr:colOff>
      <xdr:row>24</xdr:row>
      <xdr:rowOff>114300</xdr:rowOff>
    </xdr:from>
    <xdr:to>
      <xdr:col>24</xdr:col>
      <xdr:colOff>400050</xdr:colOff>
      <xdr:row>46</xdr:row>
      <xdr:rowOff>95250</xdr:rowOff>
    </xdr:to>
    <xdr:graphicFrame>
      <xdr:nvGraphicFramePr>
        <xdr:cNvPr id="4" name="Chart 4"/>
        <xdr:cNvGraphicFramePr/>
      </xdr:nvGraphicFramePr>
      <xdr:xfrm>
        <a:off x="7229475" y="4000500"/>
        <a:ext cx="780097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0</xdr:row>
      <xdr:rowOff>38100</xdr:rowOff>
    </xdr:from>
    <xdr:to>
      <xdr:col>21</xdr:col>
      <xdr:colOff>352425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7515225" y="38100"/>
        <a:ext cx="3952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0</xdr:row>
      <xdr:rowOff>47625</xdr:rowOff>
    </xdr:from>
    <xdr:to>
      <xdr:col>21</xdr:col>
      <xdr:colOff>552450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7515225" y="47625"/>
        <a:ext cx="3609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54"/>
  <sheetViews>
    <sheetView tabSelected="1" workbookViewId="0" topLeftCell="A1">
      <selection activeCell="P37" sqref="P37"/>
    </sheetView>
  </sheetViews>
  <sheetFormatPr defaultColWidth="9.140625" defaultRowHeight="12.75"/>
  <cols>
    <col min="1" max="1" width="7.140625" style="1" customWidth="1"/>
    <col min="2" max="5" width="12.7109375" style="1" customWidth="1"/>
    <col min="6" max="6" width="1.28515625" style="1" customWidth="1"/>
    <col min="7" max="10" width="12.7109375" style="1" customWidth="1"/>
    <col min="11" max="11" width="7.140625" style="1" customWidth="1"/>
    <col min="12" max="12" width="15.8515625" style="1" customWidth="1"/>
    <col min="13" max="13" width="1.28515625" style="1" customWidth="1"/>
    <col min="14" max="14" width="17.140625" style="1" customWidth="1"/>
    <col min="15" max="15" width="1.1484375" style="1" customWidth="1"/>
    <col min="16" max="16" width="74.57421875" style="1" customWidth="1"/>
    <col min="17" max="16384" width="9.140625" style="1" customWidth="1"/>
  </cols>
  <sheetData>
    <row r="1" spans="1:15" ht="12.75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81"/>
      <c r="K1" s="2"/>
      <c r="L1" s="2"/>
      <c r="M1" s="2"/>
      <c r="N1" s="2"/>
      <c r="O1" s="2"/>
    </row>
    <row r="2" spans="1:15" ht="12.75">
      <c r="A2" s="82"/>
      <c r="B2" s="117" t="s">
        <v>28</v>
      </c>
      <c r="C2" s="117"/>
      <c r="D2" s="117"/>
      <c r="E2" s="117"/>
      <c r="F2" s="82"/>
      <c r="G2" s="122" t="s">
        <v>29</v>
      </c>
      <c r="H2" s="122"/>
      <c r="I2" s="122"/>
      <c r="J2" s="122"/>
      <c r="K2" s="2"/>
      <c r="L2" s="3">
        <v>9111.37</v>
      </c>
      <c r="M2" s="2"/>
      <c r="N2" s="2"/>
      <c r="O2" s="2"/>
    </row>
    <row r="3" spans="1:15" ht="12.75">
      <c r="A3" s="4" t="s">
        <v>0</v>
      </c>
      <c r="B3" s="5" t="s">
        <v>1</v>
      </c>
      <c r="C3" s="6" t="s">
        <v>2</v>
      </c>
      <c r="D3" s="7" t="s">
        <v>3</v>
      </c>
      <c r="E3" s="9" t="s">
        <v>25</v>
      </c>
      <c r="F3" s="2"/>
      <c r="G3" s="5" t="s">
        <v>1</v>
      </c>
      <c r="H3" s="6" t="s">
        <v>2</v>
      </c>
      <c r="I3" s="7" t="s">
        <v>3</v>
      </c>
      <c r="J3" s="9" t="s">
        <v>27</v>
      </c>
      <c r="K3" s="4" t="s">
        <v>0</v>
      </c>
      <c r="L3" s="10" t="s">
        <v>6</v>
      </c>
      <c r="M3" s="2"/>
      <c r="N3" s="8" t="s">
        <v>4</v>
      </c>
      <c r="O3" s="2"/>
    </row>
    <row r="4" spans="1:16" ht="12.75">
      <c r="A4" s="4">
        <v>1</v>
      </c>
      <c r="B4" s="11">
        <f>SUM(1!B58:D59)</f>
        <v>9</v>
      </c>
      <c r="C4" s="12">
        <f>SUM(1!C54,1!G54,1!K54)</f>
        <v>120</v>
      </c>
      <c r="D4" s="13">
        <f>SUM(1!D54,1!H54,1!L54)</f>
        <v>100</v>
      </c>
      <c r="E4" s="13">
        <f aca="true" t="shared" si="0" ref="E4:E34">D4-C4</f>
        <v>-20</v>
      </c>
      <c r="F4" s="2"/>
      <c r="G4" s="11">
        <f>SUM(1!R59:T60)</f>
        <v>0</v>
      </c>
      <c r="H4" s="12">
        <v>0</v>
      </c>
      <c r="I4" s="13">
        <f>SUM(1!M54,1!Q54,1!U54)</f>
        <v>0</v>
      </c>
      <c r="J4" s="13">
        <f>I4-H4</f>
        <v>0</v>
      </c>
      <c r="K4" s="4">
        <v>1</v>
      </c>
      <c r="L4" s="14">
        <f>SUM(L2,E4,J4,N4)</f>
        <v>9091.37</v>
      </c>
      <c r="M4" s="2"/>
      <c r="N4" s="13"/>
      <c r="O4" s="2"/>
      <c r="P4" s="15"/>
    </row>
    <row r="5" spans="1:15" ht="12.75">
      <c r="A5" s="4">
        <v>2</v>
      </c>
      <c r="B5" s="11">
        <f>SUM(2!B58:D59)</f>
        <v>20</v>
      </c>
      <c r="C5" s="12">
        <f>SUM(2!C54,2!G54,2!K54)</f>
        <v>370</v>
      </c>
      <c r="D5" s="13">
        <f>SUM(2!D54,2!H54,2!L54)</f>
        <v>256.9</v>
      </c>
      <c r="E5" s="13">
        <f t="shared" si="0"/>
        <v>-113.10000000000002</v>
      </c>
      <c r="F5" s="2"/>
      <c r="G5" s="11">
        <f>SUM(2!R59:T60)</f>
        <v>0</v>
      </c>
      <c r="H5" s="12">
        <v>0</v>
      </c>
      <c r="I5" s="13">
        <f>SUM(2!M54,2!Q54,2!U54)</f>
        <v>0</v>
      </c>
      <c r="J5" s="13">
        <f aca="true" t="shared" si="1" ref="J5:J34">I5-H5</f>
        <v>0</v>
      </c>
      <c r="K5" s="4">
        <v>2</v>
      </c>
      <c r="L5" s="14">
        <f>SUM(L4,E5,J5,N5)</f>
        <v>8978.27</v>
      </c>
      <c r="M5" s="2"/>
      <c r="N5" s="13"/>
      <c r="O5" s="2"/>
    </row>
    <row r="6" spans="1:15" ht="12.75">
      <c r="A6" s="4">
        <v>3</v>
      </c>
      <c r="B6" s="11">
        <f>SUM(3!B58:D59)</f>
        <v>21</v>
      </c>
      <c r="C6" s="12">
        <f>SUM(3!C54,3!G54,3!K54)</f>
        <v>315</v>
      </c>
      <c r="D6" s="13">
        <f>SUM(3!D54,3!H54,3!L54)</f>
        <v>310.34000000000003</v>
      </c>
      <c r="E6" s="13">
        <f t="shared" si="0"/>
        <v>-4.659999999999968</v>
      </c>
      <c r="F6" s="2"/>
      <c r="G6" s="11">
        <f>SUM(3!R59:T60)</f>
        <v>0</v>
      </c>
      <c r="H6" s="12">
        <v>0</v>
      </c>
      <c r="I6" s="13">
        <f>SUM(3!M54,3!Q54,3!U54)</f>
        <v>0</v>
      </c>
      <c r="J6" s="13">
        <f t="shared" si="1"/>
        <v>0</v>
      </c>
      <c r="K6" s="4">
        <v>3</v>
      </c>
      <c r="L6" s="14">
        <f aca="true" t="shared" si="2" ref="L6:L34">SUM(L5,E6,J6,N6)</f>
        <v>8973.61</v>
      </c>
      <c r="M6" s="2"/>
      <c r="N6" s="13"/>
      <c r="O6" s="2"/>
    </row>
    <row r="7" spans="1:15" ht="12.75">
      <c r="A7" s="4">
        <v>4</v>
      </c>
      <c r="B7" s="11">
        <f>SUM(4!B58:D59)</f>
        <v>20</v>
      </c>
      <c r="C7" s="12">
        <f>SUM(4!C54,4!G54,4!K54)</f>
        <v>300</v>
      </c>
      <c r="D7" s="13">
        <f>SUM(4!D54,4!H54,4!L54)</f>
        <v>118.13</v>
      </c>
      <c r="E7" s="13">
        <f t="shared" si="0"/>
        <v>-181.87</v>
      </c>
      <c r="F7" s="2"/>
      <c r="G7" s="11">
        <f>SUM(4!R59:T60)</f>
        <v>0</v>
      </c>
      <c r="H7" s="12">
        <v>0</v>
      </c>
      <c r="I7" s="13">
        <f>SUM(4!M54,4!Q54,4!U54)</f>
        <v>0</v>
      </c>
      <c r="J7" s="13">
        <f t="shared" si="1"/>
        <v>0</v>
      </c>
      <c r="K7" s="4">
        <v>4</v>
      </c>
      <c r="L7" s="14">
        <f t="shared" si="2"/>
        <v>8791.74</v>
      </c>
      <c r="M7" s="2"/>
      <c r="N7" s="13"/>
      <c r="O7" s="2"/>
    </row>
    <row r="8" spans="1:15" ht="12.75">
      <c r="A8" s="4">
        <v>5</v>
      </c>
      <c r="B8" s="11">
        <f>SUM(5!B58:D59)</f>
        <v>17</v>
      </c>
      <c r="C8" s="12">
        <f>SUM(5!C54,5!G54,5!K54)</f>
        <v>199</v>
      </c>
      <c r="D8" s="13">
        <f>SUM(5!D54,5!H54,5!L54)</f>
        <v>159.14</v>
      </c>
      <c r="E8" s="13">
        <f t="shared" si="0"/>
        <v>-39.860000000000014</v>
      </c>
      <c r="F8" s="2"/>
      <c r="G8" s="11">
        <f>SUM(5!R59:T60)</f>
        <v>0</v>
      </c>
      <c r="H8" s="12">
        <v>0</v>
      </c>
      <c r="I8" s="13">
        <f>SUM(5!M54,5!Q54,5!U54)</f>
        <v>0</v>
      </c>
      <c r="J8" s="13">
        <f t="shared" si="1"/>
        <v>0</v>
      </c>
      <c r="K8" s="4">
        <v>5</v>
      </c>
      <c r="L8" s="14">
        <f t="shared" si="2"/>
        <v>8751.88</v>
      </c>
      <c r="M8" s="2"/>
      <c r="N8" s="13"/>
      <c r="O8" s="2"/>
    </row>
    <row r="9" spans="1:15" ht="12.75">
      <c r="A9" s="4">
        <v>6</v>
      </c>
      <c r="B9" s="11">
        <f>SUM(6!B58:D59)</f>
        <v>12</v>
      </c>
      <c r="C9" s="12">
        <f>SUM(6!C54,6!G54,6!K54)</f>
        <v>133</v>
      </c>
      <c r="D9" s="13">
        <f>SUM(6!D54,6!H54,6!L54)</f>
        <v>121.83000000000001</v>
      </c>
      <c r="E9" s="13">
        <f t="shared" si="0"/>
        <v>-11.169999999999987</v>
      </c>
      <c r="F9" s="2"/>
      <c r="G9" s="11">
        <f>SUM(6!R59:T60)</f>
        <v>0</v>
      </c>
      <c r="H9" s="12">
        <v>0</v>
      </c>
      <c r="I9" s="13">
        <f>SUM(6!M54,6!Q54,6!U54)</f>
        <v>0</v>
      </c>
      <c r="J9" s="13">
        <f t="shared" si="1"/>
        <v>0</v>
      </c>
      <c r="K9" s="4">
        <v>6</v>
      </c>
      <c r="L9" s="14">
        <f t="shared" si="2"/>
        <v>8740.71</v>
      </c>
      <c r="M9" s="2"/>
      <c r="N9" s="13"/>
      <c r="O9" s="2"/>
    </row>
    <row r="10" spans="1:15" ht="12.75">
      <c r="A10" s="4">
        <v>7</v>
      </c>
      <c r="B10" s="11">
        <f>SUM(7!B58:D59)</f>
        <v>10</v>
      </c>
      <c r="C10" s="12">
        <f>SUM(7!C54,7!G54,7!K54)</f>
        <v>129</v>
      </c>
      <c r="D10" s="13">
        <f>SUM(7!D54,7!H54,7!L54)</f>
        <v>52.68</v>
      </c>
      <c r="E10" s="13">
        <f t="shared" si="0"/>
        <v>-76.32</v>
      </c>
      <c r="F10" s="2"/>
      <c r="G10" s="11">
        <f>SUM(7!R59:T60)</f>
        <v>0</v>
      </c>
      <c r="H10" s="12">
        <v>0</v>
      </c>
      <c r="I10" s="13">
        <f>SUM(7!M54,7!Q54,7!U54)</f>
        <v>0</v>
      </c>
      <c r="J10" s="13">
        <f t="shared" si="1"/>
        <v>0</v>
      </c>
      <c r="K10" s="4">
        <v>7</v>
      </c>
      <c r="L10" s="14">
        <f t="shared" si="2"/>
        <v>8664.39</v>
      </c>
      <c r="M10" s="2"/>
      <c r="N10" s="13"/>
      <c r="O10" s="2"/>
    </row>
    <row r="11" spans="1:15" ht="12.75">
      <c r="A11" s="4">
        <v>8</v>
      </c>
      <c r="B11" s="11">
        <f>SUM(8!B58:D59)</f>
        <v>17</v>
      </c>
      <c r="C11" s="12">
        <f>SUM(8!C54,8!G54,8!K54)</f>
        <v>133</v>
      </c>
      <c r="D11" s="13">
        <f>SUM(8!D54,8!H54,8!L54)</f>
        <v>96.4</v>
      </c>
      <c r="E11" s="13">
        <f t="shared" si="0"/>
        <v>-36.599999999999994</v>
      </c>
      <c r="F11" s="2"/>
      <c r="G11" s="11">
        <f>SUM(8!R59:T60)</f>
        <v>0</v>
      </c>
      <c r="H11" s="12">
        <v>0</v>
      </c>
      <c r="I11" s="13">
        <f>SUM(8!M54,8!Q54,8!U54)</f>
        <v>0</v>
      </c>
      <c r="J11" s="13">
        <f t="shared" si="1"/>
        <v>0</v>
      </c>
      <c r="K11" s="4">
        <v>8</v>
      </c>
      <c r="L11" s="14">
        <f t="shared" si="2"/>
        <v>8627.789999999999</v>
      </c>
      <c r="M11" s="2"/>
      <c r="N11" s="13"/>
      <c r="O11" s="2"/>
    </row>
    <row r="12" spans="1:15" ht="12.75">
      <c r="A12" s="4">
        <v>9</v>
      </c>
      <c r="B12" s="11">
        <f>SUM(9!B58:D59)</f>
        <v>19</v>
      </c>
      <c r="C12" s="12">
        <f>SUM(9!C54,9!G54,9!K54)</f>
        <v>108</v>
      </c>
      <c r="D12" s="13">
        <f>SUM(9!D54,9!H54,9!L54)</f>
        <v>90</v>
      </c>
      <c r="E12" s="13">
        <f t="shared" si="0"/>
        <v>-18</v>
      </c>
      <c r="F12" s="2"/>
      <c r="G12" s="11">
        <f>SUM(9!R59:T60)</f>
        <v>0</v>
      </c>
      <c r="H12" s="12">
        <v>0</v>
      </c>
      <c r="I12" s="13">
        <f>SUM(9!M54,9!Q54,9!U54)</f>
        <v>0</v>
      </c>
      <c r="J12" s="13">
        <f t="shared" si="1"/>
        <v>0</v>
      </c>
      <c r="K12" s="4">
        <v>9</v>
      </c>
      <c r="L12" s="14">
        <f t="shared" si="2"/>
        <v>8609.789999999999</v>
      </c>
      <c r="M12" s="2"/>
      <c r="N12" s="13"/>
      <c r="O12" s="2"/>
    </row>
    <row r="13" spans="1:15" ht="12.75">
      <c r="A13" s="4">
        <v>10</v>
      </c>
      <c r="B13" s="11">
        <f>SUM('10'!B58:D59)</f>
        <v>9</v>
      </c>
      <c r="C13" s="12">
        <f>SUM('10'!C54,'10'!G54,'10'!K54)</f>
        <v>100</v>
      </c>
      <c r="D13" s="13">
        <f>SUM('10'!D54,'10'!H54,'10'!L54)</f>
        <v>260</v>
      </c>
      <c r="E13" s="13">
        <f t="shared" si="0"/>
        <v>160</v>
      </c>
      <c r="F13" s="2"/>
      <c r="G13" s="11">
        <f>SUM('10'!R59:T60)</f>
        <v>0</v>
      </c>
      <c r="H13" s="12">
        <v>0</v>
      </c>
      <c r="I13" s="13">
        <f>SUM('10'!M54,'10'!Q54,'10'!U54)</f>
        <v>0</v>
      </c>
      <c r="J13" s="13">
        <f t="shared" si="1"/>
        <v>0</v>
      </c>
      <c r="K13" s="4">
        <v>10</v>
      </c>
      <c r="L13" s="14">
        <f t="shared" si="2"/>
        <v>8769.789999999999</v>
      </c>
      <c r="M13" s="2"/>
      <c r="N13" s="13"/>
      <c r="O13" s="2"/>
    </row>
    <row r="14" spans="1:15" ht="12.75">
      <c r="A14" s="4">
        <v>11</v>
      </c>
      <c r="B14" s="11">
        <f>SUM('11'!B58:D59)</f>
        <v>16</v>
      </c>
      <c r="C14" s="12">
        <f>SUM('11'!C54,'11'!G54,'11'!K54)</f>
        <v>140</v>
      </c>
      <c r="D14" s="13">
        <f>SUM('11'!D54,'11'!H54,'11'!L54)</f>
        <v>48.16</v>
      </c>
      <c r="E14" s="13">
        <f t="shared" si="0"/>
        <v>-91.84</v>
      </c>
      <c r="F14" s="2"/>
      <c r="G14" s="11">
        <f>SUM('11'!R59:T60)</f>
        <v>0</v>
      </c>
      <c r="H14" s="12">
        <v>0</v>
      </c>
      <c r="I14" s="13">
        <f>SUM('11'!M54,'11'!Q54,'11'!U54)</f>
        <v>0</v>
      </c>
      <c r="J14" s="13">
        <f t="shared" si="1"/>
        <v>0</v>
      </c>
      <c r="K14" s="4">
        <v>11</v>
      </c>
      <c r="L14" s="14">
        <f t="shared" si="2"/>
        <v>8677.949999999999</v>
      </c>
      <c r="M14" s="2"/>
      <c r="N14" s="13"/>
      <c r="O14" s="2"/>
    </row>
    <row r="15" spans="1:16" ht="12.75">
      <c r="A15" s="4">
        <v>12</v>
      </c>
      <c r="B15" s="11">
        <f>SUM('12'!B58:D59)</f>
        <v>5</v>
      </c>
      <c r="C15" s="12">
        <f>SUM('12'!C54,'12'!G54,'12'!K54)</f>
        <v>114</v>
      </c>
      <c r="D15" s="13">
        <f>SUM('12'!D54,'12'!H54,'12'!L54)</f>
        <v>113</v>
      </c>
      <c r="E15" s="13">
        <f t="shared" si="0"/>
        <v>-1</v>
      </c>
      <c r="F15" s="2"/>
      <c r="G15" s="11">
        <f>SUM('12'!R59:T60)</f>
        <v>0</v>
      </c>
      <c r="H15" s="12">
        <v>0</v>
      </c>
      <c r="I15" s="13">
        <f>SUM('12'!M54,'12'!Q54,'12'!U54)</f>
        <v>0</v>
      </c>
      <c r="J15" s="13">
        <f t="shared" si="1"/>
        <v>0</v>
      </c>
      <c r="K15" s="4">
        <v>12</v>
      </c>
      <c r="L15" s="14">
        <f t="shared" si="2"/>
        <v>8726.949999999999</v>
      </c>
      <c r="M15" s="2"/>
      <c r="N15" s="13">
        <v>50</v>
      </c>
      <c r="O15" s="2"/>
      <c r="P15" s="1" t="s">
        <v>32</v>
      </c>
    </row>
    <row r="16" spans="1:16" ht="12.75">
      <c r="A16" s="4">
        <v>13</v>
      </c>
      <c r="B16" s="11">
        <f>SUM('13'!B58:D59)</f>
        <v>6</v>
      </c>
      <c r="C16" s="12">
        <f>SUM('13'!C54,'13'!G54,'13'!K54)</f>
        <v>44</v>
      </c>
      <c r="D16" s="13">
        <f>SUM('13'!D54,'13'!H54,'13'!L54)</f>
        <v>44.959999999999994</v>
      </c>
      <c r="E16" s="13">
        <f t="shared" si="0"/>
        <v>0.9599999999999937</v>
      </c>
      <c r="F16" s="2"/>
      <c r="G16" s="11">
        <f>SUM('13'!R59:T60)</f>
        <v>0</v>
      </c>
      <c r="H16" s="12">
        <v>0</v>
      </c>
      <c r="I16" s="13">
        <f>SUM('12'!M55,'12'!Q55,'12'!U55)</f>
        <v>0</v>
      </c>
      <c r="J16" s="13">
        <f t="shared" si="1"/>
        <v>0</v>
      </c>
      <c r="K16" s="4">
        <v>13</v>
      </c>
      <c r="L16" s="14">
        <f t="shared" si="2"/>
        <v>11374.409999999998</v>
      </c>
      <c r="M16" s="2"/>
      <c r="N16" s="13">
        <v>2646.5</v>
      </c>
      <c r="O16" s="2"/>
      <c r="P16" s="1" t="s">
        <v>33</v>
      </c>
    </row>
    <row r="17" spans="1:15" ht="12.75">
      <c r="A17" s="4">
        <v>14</v>
      </c>
      <c r="B17" s="11">
        <f>SUM('14'!B58:D59)</f>
        <v>4</v>
      </c>
      <c r="C17" s="12">
        <f>SUM('14'!C54,'14'!G54,'14'!K54)</f>
        <v>36</v>
      </c>
      <c r="D17" s="13">
        <f>SUM('14'!D54,'14'!H54,'14'!L54)</f>
        <v>8.02</v>
      </c>
      <c r="E17" s="13">
        <f t="shared" si="0"/>
        <v>-27.98</v>
      </c>
      <c r="F17" s="2"/>
      <c r="G17" s="11">
        <f>SUM('14'!R59:T60)</f>
        <v>0</v>
      </c>
      <c r="H17" s="12">
        <v>0</v>
      </c>
      <c r="I17" s="13">
        <f>SUM('12'!M56,'12'!Q56,'12'!U56)</f>
        <v>0</v>
      </c>
      <c r="J17" s="13">
        <f t="shared" si="1"/>
        <v>0</v>
      </c>
      <c r="K17" s="4">
        <v>14</v>
      </c>
      <c r="L17" s="14">
        <f t="shared" si="2"/>
        <v>11346.429999999998</v>
      </c>
      <c r="M17" s="2"/>
      <c r="N17" s="13"/>
      <c r="O17" s="2"/>
    </row>
    <row r="18" spans="1:15" ht="12.75">
      <c r="A18" s="4">
        <v>15</v>
      </c>
      <c r="B18" s="11">
        <f>SUM('15'!B58:D59)</f>
        <v>3</v>
      </c>
      <c r="C18" s="12">
        <f>SUM('15'!C54,'15'!G54,'15'!K54)</f>
        <v>40</v>
      </c>
      <c r="D18" s="13">
        <f>SUM('15'!D54,'15'!H54,'15'!L54)</f>
        <v>33.6</v>
      </c>
      <c r="E18" s="13">
        <f t="shared" si="0"/>
        <v>-6.399999999999999</v>
      </c>
      <c r="F18" s="2"/>
      <c r="G18" s="11">
        <f>SUM('15'!R59:T60)</f>
        <v>0</v>
      </c>
      <c r="H18" s="12">
        <v>0</v>
      </c>
      <c r="I18" s="13">
        <f>SUM('12'!M57,'12'!Q57,'12'!U57)</f>
        <v>0</v>
      </c>
      <c r="J18" s="13">
        <f t="shared" si="1"/>
        <v>0</v>
      </c>
      <c r="K18" s="4">
        <v>15</v>
      </c>
      <c r="L18" s="14">
        <f t="shared" si="2"/>
        <v>11340.029999999999</v>
      </c>
      <c r="M18" s="2"/>
      <c r="N18" s="13"/>
      <c r="O18" s="2"/>
    </row>
    <row r="19" spans="1:15" ht="12.75">
      <c r="A19" s="4">
        <v>16</v>
      </c>
      <c r="B19" s="11">
        <f>SUM('16'!B59:D60)</f>
        <v>7</v>
      </c>
      <c r="C19" s="12">
        <f>SUM('16'!C55,'16'!G55,'16'!K55)</f>
        <v>130</v>
      </c>
      <c r="D19" s="13">
        <f>SUM('16'!D55,'16'!H55,'16'!L55)</f>
        <v>135.95</v>
      </c>
      <c r="E19" s="13">
        <f t="shared" si="0"/>
        <v>5.949999999999989</v>
      </c>
      <c r="F19" s="2"/>
      <c r="G19" s="11">
        <f>SUM('16'!R59:T60)</f>
        <v>6</v>
      </c>
      <c r="H19" s="12">
        <f>SUM('16'!S55,'16'!W55,'16'!AA55)</f>
        <v>37</v>
      </c>
      <c r="I19" s="13">
        <f>SUM('16'!T55,'16'!X55,'16'!AB55)</f>
        <v>576.19</v>
      </c>
      <c r="J19" s="13">
        <f t="shared" si="1"/>
        <v>539.19</v>
      </c>
      <c r="K19" s="4">
        <v>16</v>
      </c>
      <c r="L19" s="14">
        <f t="shared" si="2"/>
        <v>11885.17</v>
      </c>
      <c r="M19" s="2"/>
      <c r="N19" s="13"/>
      <c r="O19" s="2"/>
    </row>
    <row r="20" spans="1:15" ht="12.75">
      <c r="A20" s="4">
        <v>17</v>
      </c>
      <c r="B20" s="11">
        <f>SUM('17'!B58:D59)</f>
        <v>4</v>
      </c>
      <c r="C20" s="12">
        <f>SUM('17'!C55,'17'!G55,'17'!K55)</f>
        <v>45</v>
      </c>
      <c r="D20" s="13">
        <f>SUM('17'!D55,'17'!H55,'17'!L55)</f>
        <v>0</v>
      </c>
      <c r="E20" s="13">
        <f t="shared" si="0"/>
        <v>-45</v>
      </c>
      <c r="F20" s="2"/>
      <c r="G20" s="11">
        <f>SUM('17'!R59:T60)</f>
        <v>11</v>
      </c>
      <c r="H20" s="12">
        <f>SUM('17'!S55,'17'!W55,'17'!AA55)</f>
        <v>367</v>
      </c>
      <c r="I20" s="13">
        <f>SUM('17'!T55,'17'!X55,'17'!AB55)</f>
        <v>357.55</v>
      </c>
      <c r="J20" s="13">
        <f t="shared" si="1"/>
        <v>-9.449999999999989</v>
      </c>
      <c r="K20" s="4">
        <v>17</v>
      </c>
      <c r="L20" s="14">
        <f t="shared" si="2"/>
        <v>11830.72</v>
      </c>
      <c r="M20" s="2"/>
      <c r="N20" s="13"/>
      <c r="O20" s="2"/>
    </row>
    <row r="21" spans="1:15" ht="12.75">
      <c r="A21" s="4">
        <v>18</v>
      </c>
      <c r="B21" s="11">
        <f>SUM('18'!B58:D59)</f>
        <v>3</v>
      </c>
      <c r="C21" s="12">
        <f>SUM('18'!C55,'18'!G55,'18'!K55)</f>
        <v>50</v>
      </c>
      <c r="D21" s="13">
        <f>SUM('18'!D55,'18'!H55,'18'!L55)</f>
        <v>0</v>
      </c>
      <c r="E21" s="13">
        <f t="shared" si="0"/>
        <v>-50</v>
      </c>
      <c r="F21" s="2"/>
      <c r="G21" s="11">
        <f>SUM('18'!R59:T60)</f>
        <v>15</v>
      </c>
      <c r="H21" s="12">
        <f>SUM('18'!S55,'18'!W55,'18'!AA55)</f>
        <v>405</v>
      </c>
      <c r="I21" s="13">
        <f>SUM('18'!T55,'18'!X55,'18'!AB55)</f>
        <v>284.89</v>
      </c>
      <c r="J21" s="13">
        <f t="shared" si="1"/>
        <v>-120.11000000000001</v>
      </c>
      <c r="K21" s="4">
        <v>18</v>
      </c>
      <c r="L21" s="14">
        <f t="shared" si="2"/>
        <v>11660.609999999999</v>
      </c>
      <c r="M21" s="2"/>
      <c r="N21" s="13"/>
      <c r="O21" s="2"/>
    </row>
    <row r="22" spans="1:15" ht="12.75">
      <c r="A22" s="4">
        <v>19</v>
      </c>
      <c r="B22" s="11">
        <f>SUM('19'!B58:D59)</f>
        <v>2</v>
      </c>
      <c r="C22" s="12">
        <f>SUM('19'!C55,'19'!G55,'19'!K55)</f>
        <v>10</v>
      </c>
      <c r="D22" s="13">
        <f>SUM('19'!D55,'19'!H55,'19'!L55)</f>
        <v>10</v>
      </c>
      <c r="E22" s="13">
        <f t="shared" si="0"/>
        <v>0</v>
      </c>
      <c r="F22" s="2"/>
      <c r="G22" s="11">
        <f>SUM('19'!R59:T60)</f>
        <v>5</v>
      </c>
      <c r="H22" s="12">
        <f>SUM('19'!S55,'19'!W55,'19'!AA55)</f>
        <v>110</v>
      </c>
      <c r="I22" s="13">
        <f>SUM('19'!T55,'19'!X55,'19'!AB55)</f>
        <v>120.15</v>
      </c>
      <c r="J22" s="13">
        <f t="shared" si="1"/>
        <v>10.150000000000006</v>
      </c>
      <c r="K22" s="4">
        <v>19</v>
      </c>
      <c r="L22" s="14">
        <f t="shared" si="2"/>
        <v>11670.759999999998</v>
      </c>
      <c r="M22" s="2"/>
      <c r="N22" s="13"/>
      <c r="O22" s="2"/>
    </row>
    <row r="23" spans="1:15" ht="12.75">
      <c r="A23" s="4">
        <v>20</v>
      </c>
      <c r="B23" s="11">
        <f>SUM('20'!B58:D59)</f>
        <v>0</v>
      </c>
      <c r="C23" s="12">
        <f>SUM('20'!C55,'20'!G55,'20'!K55)</f>
        <v>0</v>
      </c>
      <c r="D23" s="13">
        <f>SUM('20'!D55,'20'!H55,'20'!L55)</f>
        <v>0</v>
      </c>
      <c r="E23" s="13">
        <f t="shared" si="0"/>
        <v>0</v>
      </c>
      <c r="F23" s="2"/>
      <c r="G23" s="11">
        <f>SUM('20'!R59:T60)</f>
        <v>0</v>
      </c>
      <c r="H23" s="12">
        <f>SUM('20'!S55,'20'!W55,'20'!AA55)</f>
        <v>0</v>
      </c>
      <c r="I23" s="13">
        <f>SUM('20'!T55,'20'!X55,'20'!AB55)</f>
        <v>0</v>
      </c>
      <c r="J23" s="13">
        <f t="shared" si="1"/>
        <v>0</v>
      </c>
      <c r="K23" s="4">
        <v>20</v>
      </c>
      <c r="L23" s="14">
        <f t="shared" si="2"/>
        <v>11670.759999999998</v>
      </c>
      <c r="M23" s="2"/>
      <c r="N23" s="13"/>
      <c r="O23" s="2"/>
    </row>
    <row r="24" spans="1:15" ht="12.75">
      <c r="A24" s="4">
        <v>21</v>
      </c>
      <c r="B24" s="11">
        <f>SUM('21'!B58:D59)</f>
        <v>0</v>
      </c>
      <c r="C24" s="12">
        <f>SUM('21'!C55,'21'!G55,'21'!K55)</f>
        <v>0</v>
      </c>
      <c r="D24" s="13">
        <f>SUM('21'!D55,'21'!H55,'21'!L55)</f>
        <v>0</v>
      </c>
      <c r="E24" s="13">
        <f t="shared" si="0"/>
        <v>0</v>
      </c>
      <c r="F24" s="2"/>
      <c r="G24" s="11">
        <f>SUM('21'!R59:T60)</f>
        <v>0</v>
      </c>
      <c r="H24" s="12">
        <v>0</v>
      </c>
      <c r="I24" s="13">
        <v>0</v>
      </c>
      <c r="J24" s="13">
        <f t="shared" si="1"/>
        <v>0</v>
      </c>
      <c r="K24" s="4">
        <v>21</v>
      </c>
      <c r="L24" s="14">
        <f t="shared" si="2"/>
        <v>11670.759999999998</v>
      </c>
      <c r="M24" s="2"/>
      <c r="N24" s="13"/>
      <c r="O24" s="2"/>
    </row>
    <row r="25" spans="1:15" ht="12.75">
      <c r="A25" s="4">
        <v>22</v>
      </c>
      <c r="B25" s="11">
        <f>SUM('22'!B58:D59)</f>
        <v>0</v>
      </c>
      <c r="C25" s="12">
        <f>SUM('22'!C55,'22'!G55,'22'!K55)</f>
        <v>0</v>
      </c>
      <c r="D25" s="13">
        <f>SUM('22'!D55,'22'!H55,'22'!L55)</f>
        <v>0</v>
      </c>
      <c r="E25" s="13">
        <f t="shared" si="0"/>
        <v>0</v>
      </c>
      <c r="F25" s="2"/>
      <c r="G25" s="11">
        <f>SUM('22'!R59:T60)</f>
        <v>0</v>
      </c>
      <c r="H25" s="12">
        <v>0</v>
      </c>
      <c r="I25" s="13">
        <f>SUM('22'!M54,'22'!Q54,'22'!U54)</f>
        <v>0</v>
      </c>
      <c r="J25" s="13">
        <f t="shared" si="1"/>
        <v>0</v>
      </c>
      <c r="K25" s="4">
        <v>22</v>
      </c>
      <c r="L25" s="14">
        <f t="shared" si="2"/>
        <v>11670.759999999998</v>
      </c>
      <c r="M25" s="2"/>
      <c r="N25" s="13"/>
      <c r="O25" s="2"/>
    </row>
    <row r="26" spans="1:15" ht="12.75">
      <c r="A26" s="4">
        <v>23</v>
      </c>
      <c r="B26" s="11">
        <f>SUM('23'!B58:D59)</f>
        <v>0</v>
      </c>
      <c r="C26" s="12">
        <f>SUM('23'!C55,'23'!G55,'23'!K55)</f>
        <v>0</v>
      </c>
      <c r="D26" s="13">
        <f>SUM('23'!D55,'23'!H55,'23'!L55)</f>
        <v>0</v>
      </c>
      <c r="E26" s="13">
        <f t="shared" si="0"/>
        <v>0</v>
      </c>
      <c r="F26" s="2"/>
      <c r="G26" s="11">
        <f>SUM('23'!R59:T60)</f>
        <v>0</v>
      </c>
      <c r="H26" s="12">
        <v>0</v>
      </c>
      <c r="I26" s="13">
        <v>0</v>
      </c>
      <c r="J26" s="13">
        <f t="shared" si="1"/>
        <v>0</v>
      </c>
      <c r="K26" s="4">
        <v>23</v>
      </c>
      <c r="L26" s="14">
        <f t="shared" si="2"/>
        <v>11670.759999999998</v>
      </c>
      <c r="M26" s="2"/>
      <c r="N26" s="13"/>
      <c r="O26" s="2"/>
    </row>
    <row r="27" spans="1:15" ht="12.75">
      <c r="A27" s="4">
        <v>24</v>
      </c>
      <c r="B27" s="11">
        <f>SUM('24'!B58:D59)</f>
        <v>0</v>
      </c>
      <c r="C27" s="12">
        <f>SUM('24'!C55,'24'!G55,'24'!K55)</f>
        <v>10</v>
      </c>
      <c r="D27" s="13">
        <f>SUM('24'!D55,'24'!H55,'24'!L55)</f>
        <v>0</v>
      </c>
      <c r="E27" s="13">
        <f t="shared" si="0"/>
        <v>-10</v>
      </c>
      <c r="F27" s="2"/>
      <c r="G27" s="11">
        <f>SUM('24'!R59:T60)</f>
        <v>0</v>
      </c>
      <c r="H27" s="12">
        <v>0</v>
      </c>
      <c r="I27" s="13">
        <f>SUM('24'!M54,'24'!Q54,'24'!U54)</f>
        <v>0</v>
      </c>
      <c r="J27" s="13">
        <f t="shared" si="1"/>
        <v>0</v>
      </c>
      <c r="K27" s="4">
        <v>24</v>
      </c>
      <c r="L27" s="14">
        <f t="shared" si="2"/>
        <v>11660.759999999998</v>
      </c>
      <c r="M27" s="2"/>
      <c r="N27" s="13"/>
      <c r="O27" s="2"/>
    </row>
    <row r="28" spans="1:15" ht="12.75">
      <c r="A28" s="4">
        <v>25</v>
      </c>
      <c r="B28" s="11">
        <f>SUM('25'!B58:D59)</f>
        <v>9</v>
      </c>
      <c r="C28" s="12">
        <f>SUM('25'!C55,'25'!G55,'25'!K55)</f>
        <v>103</v>
      </c>
      <c r="D28" s="13">
        <f>SUM('25'!D55,'25'!H55,'25'!L55)</f>
        <v>73.68</v>
      </c>
      <c r="E28" s="13">
        <f t="shared" si="0"/>
        <v>-29.319999999999993</v>
      </c>
      <c r="F28" s="2"/>
      <c r="G28" s="11">
        <f>SUM('25'!R59:T60)</f>
        <v>0</v>
      </c>
      <c r="H28" s="12">
        <v>0</v>
      </c>
      <c r="I28" s="13">
        <f>SUM('25'!M54,'25'!Q54,'25'!U54)</f>
        <v>0</v>
      </c>
      <c r="J28" s="13">
        <f t="shared" si="1"/>
        <v>0</v>
      </c>
      <c r="K28" s="4">
        <v>25</v>
      </c>
      <c r="L28" s="14">
        <f t="shared" si="2"/>
        <v>11631.439999999999</v>
      </c>
      <c r="M28" s="2"/>
      <c r="N28" s="13"/>
      <c r="O28" s="2"/>
    </row>
    <row r="29" spans="1:15" ht="12.75">
      <c r="A29" s="4">
        <v>26</v>
      </c>
      <c r="B29" s="11">
        <f>SUM('26'!B58:D59)</f>
        <v>1</v>
      </c>
      <c r="C29" s="12">
        <f>SUM('26'!C55,'26'!G55,'26'!K55)</f>
        <v>10</v>
      </c>
      <c r="D29" s="13">
        <f>SUM('26'!D55,'26'!H55,'26'!L55)</f>
        <v>0</v>
      </c>
      <c r="E29" s="13">
        <f t="shared" si="0"/>
        <v>-10</v>
      </c>
      <c r="F29" s="2"/>
      <c r="G29" s="11">
        <f>SUM('26'!R59:T60)</f>
        <v>0</v>
      </c>
      <c r="H29" s="12">
        <v>0</v>
      </c>
      <c r="I29" s="13">
        <f>SUM('26'!M54,'26'!Q54,'26'!U54)</f>
        <v>0</v>
      </c>
      <c r="J29" s="13">
        <f t="shared" si="1"/>
        <v>0</v>
      </c>
      <c r="K29" s="4">
        <v>26</v>
      </c>
      <c r="L29" s="14">
        <f t="shared" si="2"/>
        <v>11621.439999999999</v>
      </c>
      <c r="M29" s="2"/>
      <c r="N29" s="13"/>
      <c r="O29" s="2"/>
    </row>
    <row r="30" spans="1:15" ht="12.75">
      <c r="A30" s="4">
        <v>27</v>
      </c>
      <c r="B30" s="11">
        <f>SUM('27'!B58:D59)</f>
        <v>2</v>
      </c>
      <c r="C30" s="12">
        <f>SUM('27'!C55,'27'!G55,'27'!K55)</f>
        <v>5</v>
      </c>
      <c r="D30" s="13">
        <f>SUM('27'!D55,'27'!H55,'27'!L55)</f>
        <v>150</v>
      </c>
      <c r="E30" s="13">
        <f t="shared" si="0"/>
        <v>145</v>
      </c>
      <c r="F30" s="2"/>
      <c r="G30" s="11">
        <f>SUM('27'!R59:T60)</f>
        <v>0</v>
      </c>
      <c r="H30" s="12">
        <v>0</v>
      </c>
      <c r="I30" s="13">
        <f>SUM('27'!M54,'27'!Q54,'27'!U54)</f>
        <v>0</v>
      </c>
      <c r="J30" s="13">
        <f t="shared" si="1"/>
        <v>0</v>
      </c>
      <c r="K30" s="4">
        <v>27</v>
      </c>
      <c r="L30" s="14">
        <f t="shared" si="2"/>
        <v>11766.439999999999</v>
      </c>
      <c r="M30" s="2"/>
      <c r="N30" s="13"/>
      <c r="O30" s="2"/>
    </row>
    <row r="31" spans="1:15" ht="12.75">
      <c r="A31" s="4">
        <v>28</v>
      </c>
      <c r="B31" s="11">
        <f>SUM('28'!B58:D59)</f>
        <v>7</v>
      </c>
      <c r="C31" s="12">
        <f>SUM('28'!C55,'28'!G55,'28'!K55)</f>
        <v>140</v>
      </c>
      <c r="D31" s="13">
        <f>SUM('28'!D55,'28'!H55,'28'!L55)</f>
        <v>632.06</v>
      </c>
      <c r="E31" s="13">
        <f t="shared" si="0"/>
        <v>492.05999999999995</v>
      </c>
      <c r="F31" s="2"/>
      <c r="G31" s="11">
        <f>SUM('28'!R59:T60)</f>
        <v>0</v>
      </c>
      <c r="H31" s="12">
        <v>0</v>
      </c>
      <c r="I31" s="13">
        <f>SUM('28'!M54,'28'!Q54,'28'!U54)</f>
        <v>0</v>
      </c>
      <c r="J31" s="13">
        <f t="shared" si="1"/>
        <v>0</v>
      </c>
      <c r="K31" s="4">
        <v>28</v>
      </c>
      <c r="L31" s="14">
        <f t="shared" si="2"/>
        <v>12258.499999999998</v>
      </c>
      <c r="M31" s="2"/>
      <c r="N31" s="13"/>
      <c r="O31" s="2"/>
    </row>
    <row r="32" spans="1:16" ht="12.75">
      <c r="A32" s="4">
        <v>29</v>
      </c>
      <c r="B32" s="11">
        <f>SUM('29'!B58:D59)</f>
        <v>8</v>
      </c>
      <c r="C32" s="12">
        <f>SUM('29'!C55,'29'!G55,'29'!K55)</f>
        <v>180</v>
      </c>
      <c r="D32" s="13">
        <f>SUM('29'!D55,'29'!H55,'29'!L55)</f>
        <v>176.60999999999999</v>
      </c>
      <c r="E32" s="13">
        <f t="shared" si="0"/>
        <v>-3.390000000000015</v>
      </c>
      <c r="F32" s="2"/>
      <c r="G32" s="11">
        <f>SUM('29'!R59:T60)</f>
        <v>0</v>
      </c>
      <c r="H32" s="12">
        <v>0</v>
      </c>
      <c r="I32" s="13">
        <f>SUM('29'!M54,'29'!Q54,'29'!U54)</f>
        <v>0</v>
      </c>
      <c r="J32" s="13">
        <f t="shared" si="1"/>
        <v>0</v>
      </c>
      <c r="K32" s="4">
        <v>29</v>
      </c>
      <c r="L32" s="14">
        <f t="shared" si="2"/>
        <v>12285.109999999999</v>
      </c>
      <c r="M32" s="2"/>
      <c r="N32" s="13">
        <v>30</v>
      </c>
      <c r="O32" s="2"/>
      <c r="P32" s="1" t="s">
        <v>36</v>
      </c>
    </row>
    <row r="33" spans="1:15" ht="12.75">
      <c r="A33" s="4">
        <v>30</v>
      </c>
      <c r="B33" s="11">
        <f>SUM('30'!B58:D59)</f>
        <v>25</v>
      </c>
      <c r="C33" s="12">
        <f>SUM('30'!C55,'30'!G55,'30'!K55)</f>
        <v>755</v>
      </c>
      <c r="D33" s="13">
        <f>SUM('30'!D55,'30'!H55,'30'!L55)</f>
        <v>1815.23</v>
      </c>
      <c r="E33" s="13">
        <f t="shared" si="0"/>
        <v>1060.23</v>
      </c>
      <c r="F33" s="2"/>
      <c r="G33" s="11">
        <f>SUM('30'!R59:T60)</f>
        <v>0</v>
      </c>
      <c r="H33" s="12">
        <v>0</v>
      </c>
      <c r="I33" s="13">
        <f>SUM('30'!M54,'30'!Q54,'30'!U54)</f>
        <v>0</v>
      </c>
      <c r="J33" s="13">
        <f t="shared" si="1"/>
        <v>0</v>
      </c>
      <c r="K33" s="4">
        <v>30</v>
      </c>
      <c r="L33" s="14">
        <f t="shared" si="2"/>
        <v>13345.339999999998</v>
      </c>
      <c r="M33" s="2"/>
      <c r="N33" s="13"/>
      <c r="O33" s="2"/>
    </row>
    <row r="34" spans="1:16" ht="12.75">
      <c r="A34" s="4">
        <v>31</v>
      </c>
      <c r="B34" s="11">
        <f>SUM('31'!B58:D59)</f>
        <v>0</v>
      </c>
      <c r="C34" s="12">
        <f>SUM('31'!C55,'31'!G55,'31'!K55)</f>
        <v>0</v>
      </c>
      <c r="D34" s="13">
        <f>SUM('31'!D55,'31'!H55,'31'!L55)</f>
        <v>0</v>
      </c>
      <c r="E34" s="13">
        <f t="shared" si="0"/>
        <v>0</v>
      </c>
      <c r="F34" s="2"/>
      <c r="G34" s="11">
        <f>SUM('31'!R59:T60)</f>
        <v>0</v>
      </c>
      <c r="H34" s="12">
        <v>0</v>
      </c>
      <c r="I34" s="13">
        <f>SUM('31'!M54,'31'!Q54,'31'!U54)</f>
        <v>0</v>
      </c>
      <c r="J34" s="13">
        <f t="shared" si="1"/>
        <v>0</v>
      </c>
      <c r="K34" s="4">
        <v>31</v>
      </c>
      <c r="L34" s="14">
        <f t="shared" si="2"/>
        <v>13375.339999999998</v>
      </c>
      <c r="M34" s="2"/>
      <c r="N34" s="13">
        <v>30</v>
      </c>
      <c r="O34" s="2"/>
      <c r="P34" s="1" t="s">
        <v>36</v>
      </c>
    </row>
    <row r="35" spans="1:16" ht="12.75">
      <c r="A35" s="16"/>
      <c r="B35" s="5" t="s">
        <v>1</v>
      </c>
      <c r="C35" s="6" t="s">
        <v>2</v>
      </c>
      <c r="D35" s="7" t="s">
        <v>3</v>
      </c>
      <c r="E35" s="9" t="s">
        <v>25</v>
      </c>
      <c r="F35" s="2"/>
      <c r="G35" s="5" t="s">
        <v>1</v>
      </c>
      <c r="H35" s="6" t="s">
        <v>2</v>
      </c>
      <c r="I35" s="7" t="s">
        <v>3</v>
      </c>
      <c r="J35" s="9" t="s">
        <v>27</v>
      </c>
      <c r="K35" s="2"/>
      <c r="L35" s="10" t="s">
        <v>34</v>
      </c>
      <c r="M35" s="2"/>
      <c r="N35" s="8" t="s">
        <v>4</v>
      </c>
      <c r="O35" s="2"/>
      <c r="P35" s="1" t="s">
        <v>35</v>
      </c>
    </row>
    <row r="36" spans="1:15" ht="25.5" customHeight="1">
      <c r="A36" s="4"/>
      <c r="B36" s="17">
        <f>SUM(B4:B34)</f>
        <v>256</v>
      </c>
      <c r="C36" s="18">
        <f>SUM(C4:C34)</f>
        <v>3719</v>
      </c>
      <c r="D36" s="19">
        <f>SUM(D4:D34)</f>
        <v>4806.6900000000005</v>
      </c>
      <c r="E36" s="21">
        <f>SUM(E4:E34)</f>
        <v>1087.6899999999998</v>
      </c>
      <c r="F36" s="2"/>
      <c r="G36" s="17">
        <f>SUM(G4:G34)</f>
        <v>37</v>
      </c>
      <c r="H36" s="18">
        <f>SUM(H4:H34)</f>
        <v>919</v>
      </c>
      <c r="I36" s="19">
        <f>SUM(I4:I34)</f>
        <v>1338.7800000000002</v>
      </c>
      <c r="J36" s="21">
        <f>SUM(J4:J34)</f>
        <v>419.78</v>
      </c>
      <c r="K36" s="2"/>
      <c r="L36" s="22">
        <f>SUM(L34)</f>
        <v>13375.339999999998</v>
      </c>
      <c r="M36" s="2"/>
      <c r="N36" s="20">
        <f>SUM(N4:N34)</f>
        <v>2756.5</v>
      </c>
      <c r="O36" s="2"/>
    </row>
    <row r="37" spans="1:1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94" t="s">
        <v>7</v>
      </c>
      <c r="B38" s="94"/>
      <c r="C38" s="2"/>
      <c r="D38" s="118" t="s">
        <v>8</v>
      </c>
      <c r="E38" s="119"/>
      <c r="F38" s="2"/>
      <c r="G38" s="2"/>
      <c r="H38" s="99" t="s">
        <v>7</v>
      </c>
      <c r="I38" s="99"/>
      <c r="J38" s="2"/>
      <c r="K38" s="100" t="s">
        <v>8</v>
      </c>
      <c r="L38" s="101"/>
      <c r="M38" s="2"/>
      <c r="N38" s="2"/>
      <c r="O38" s="2"/>
    </row>
    <row r="39" spans="1:12" ht="13.5" customHeight="1" thickBot="1">
      <c r="A39" s="95">
        <f>E36/C36</f>
        <v>0.2924684054853455</v>
      </c>
      <c r="B39" s="95"/>
      <c r="D39" s="102">
        <f>E36/B36</f>
        <v>4.248789062499999</v>
      </c>
      <c r="E39" s="103"/>
      <c r="F39" s="83"/>
      <c r="G39" s="83"/>
      <c r="H39" s="95">
        <f>J36/H36</f>
        <v>0.4567791077257889</v>
      </c>
      <c r="I39" s="95"/>
      <c r="K39" s="102">
        <f>J36/G36</f>
        <v>11.345405405405405</v>
      </c>
      <c r="L39" s="103"/>
    </row>
    <row r="40" spans="1:12" ht="13.5" customHeight="1" thickBot="1">
      <c r="A40" s="95"/>
      <c r="B40" s="95"/>
      <c r="D40" s="104"/>
      <c r="E40" s="105"/>
      <c r="F40" s="83"/>
      <c r="G40" s="83"/>
      <c r="H40" s="95"/>
      <c r="I40" s="95"/>
      <c r="K40" s="104"/>
      <c r="L40" s="105"/>
    </row>
    <row r="42" spans="1:12" ht="12.75">
      <c r="A42" s="120" t="s">
        <v>21</v>
      </c>
      <c r="B42" s="121"/>
      <c r="D42" s="120" t="s">
        <v>22</v>
      </c>
      <c r="E42" s="121"/>
      <c r="F42" s="84"/>
      <c r="G42" s="84"/>
      <c r="H42" s="106" t="s">
        <v>21</v>
      </c>
      <c r="I42" s="107"/>
      <c r="K42" s="106" t="s">
        <v>22</v>
      </c>
      <c r="L42" s="107"/>
    </row>
    <row r="43" spans="1:12" ht="12.75" customHeight="1">
      <c r="A43" s="108">
        <f>C36/B36</f>
        <v>14.52734375</v>
      </c>
      <c r="B43" s="109"/>
      <c r="D43" s="108">
        <f>E36/30</f>
        <v>36.25633333333333</v>
      </c>
      <c r="E43" s="109"/>
      <c r="F43" s="85"/>
      <c r="G43" s="85"/>
      <c r="H43" s="108">
        <f>H36/G36</f>
        <v>24.83783783783784</v>
      </c>
      <c r="I43" s="109"/>
      <c r="K43" s="108">
        <f>J36/30</f>
        <v>13.992666666666667</v>
      </c>
      <c r="L43" s="109"/>
    </row>
    <row r="44" spans="1:12" ht="12.75" customHeight="1" thickBot="1">
      <c r="A44" s="110"/>
      <c r="B44" s="111"/>
      <c r="D44" s="110"/>
      <c r="E44" s="111"/>
      <c r="F44" s="85"/>
      <c r="G44" s="85"/>
      <c r="H44" s="110"/>
      <c r="I44" s="111"/>
      <c r="K44" s="110"/>
      <c r="L44" s="111"/>
    </row>
    <row r="45" spans="9:14" ht="13.5" thickBot="1">
      <c r="I45" s="112" t="s">
        <v>31</v>
      </c>
      <c r="J45" s="113"/>
      <c r="K45" s="113"/>
      <c r="L45" s="113"/>
      <c r="M45" s="113"/>
      <c r="N45" s="114"/>
    </row>
    <row r="46" spans="2:14" ht="24.75" customHeight="1" thickBot="1">
      <c r="B46" s="91"/>
      <c r="C46" s="76"/>
      <c r="D46" s="76"/>
      <c r="E46" s="76"/>
      <c r="F46" s="76"/>
      <c r="G46" s="90"/>
      <c r="H46" s="86"/>
      <c r="I46" s="96">
        <f>SUM(J36,E36,N36)</f>
        <v>4263.969999999999</v>
      </c>
      <c r="J46" s="97"/>
      <c r="K46" s="97"/>
      <c r="L46" s="97"/>
      <c r="M46" s="97"/>
      <c r="N46" s="98"/>
    </row>
    <row r="47" spans="2:14" ht="24.75" customHeight="1">
      <c r="B47" s="76"/>
      <c r="C47" s="77"/>
      <c r="D47" s="78"/>
      <c r="E47" s="79"/>
      <c r="F47" s="76"/>
      <c r="G47" s="80"/>
      <c r="H47" s="88"/>
      <c r="I47" s="92"/>
      <c r="J47" s="92"/>
      <c r="K47" s="92"/>
      <c r="L47" s="92"/>
      <c r="M47" s="92"/>
      <c r="N47" s="92"/>
    </row>
    <row r="48" spans="2:10" ht="24.75" customHeight="1">
      <c r="B48" s="76"/>
      <c r="C48" s="77"/>
      <c r="D48" s="78"/>
      <c r="E48" s="79"/>
      <c r="F48" s="76"/>
      <c r="G48" s="80"/>
      <c r="H48" s="88"/>
      <c r="I48" s="87"/>
      <c r="J48" s="89"/>
    </row>
    <row r="49" spans="2:10" ht="24.75" customHeight="1">
      <c r="B49" s="76"/>
      <c r="C49" s="77"/>
      <c r="D49" s="78"/>
      <c r="E49" s="79"/>
      <c r="F49" s="76"/>
      <c r="G49" s="80"/>
      <c r="H49" s="88"/>
      <c r="I49" s="87"/>
      <c r="J49" s="89"/>
    </row>
    <row r="51" spans="1:12" ht="12.75">
      <c r="A51" s="115" t="s">
        <v>26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3" spans="1:14" ht="12.75">
      <c r="A53" s="15">
        <f>SUM(1!C54,2!C54,3!C54,4!C54,5!C54,6!C54,7!C54,8!C54,9!C54,'10'!C54,'11'!C54,'12'!C54,'13'!C54,'14'!C54,'15'!C54,)</f>
        <v>993</v>
      </c>
      <c r="B53" s="15">
        <f>SUM(1!D54,2!D54,3!D54,4!D54,5!D54,6!D54,7!D54,8!D54,9!D54,'10'!D54,'11'!D54,'12'!D54,'13'!D54,'14'!D54,'15'!D54,)</f>
        <v>522.53</v>
      </c>
      <c r="C53" s="15">
        <f>SUM(1!E54,2!E54,3!E54,4!E54,5!E54,6!E54,7!E54,8!E54,9!E54,'10'!E54,'11'!E54,'12'!E54,'13'!E54,'14'!E54,'15'!E54,)</f>
        <v>0</v>
      </c>
      <c r="D53" s="15">
        <f>SUM(1!F54,2!F54,3!F54,4!F54,5!F54,6!F54,7!F54,8!F54,9!F54,'10'!F54,'11'!F54,'12'!F54,'13'!F54,'14'!F54,'15'!F54,)</f>
        <v>0</v>
      </c>
      <c r="E53" s="15">
        <f>SUM(1!G54,2!G54,3!G54,4!G54,5!G54,6!G54,7!G54,8!G54,9!G54,'10'!G54,'11'!G54,'12'!G54,'13'!G54,'14'!G54,'15'!G54,)</f>
        <v>200</v>
      </c>
      <c r="F53" s="15"/>
      <c r="G53" s="15"/>
      <c r="H53" s="15"/>
      <c r="I53" s="15">
        <f>SUM(1!H54,2!H54,3!H54,4!H54,5!H54,6!H54,7!H54,8!H54,9!H54,'10'!H54,'11'!H54,'12'!H54,'13'!H54,'14'!H54,'15'!H54,)</f>
        <v>254.42000000000002</v>
      </c>
      <c r="J53" s="15"/>
      <c r="K53" s="15">
        <f>SUM(1!I54,2!I54,3!I54,4!I54,5!I54,6!I54,7!I54,8!I54,9!I54,'10'!I54,'11'!I54,'12'!I54,'13'!I54,'14'!I54,'15'!I54,)</f>
        <v>0</v>
      </c>
      <c r="L53" s="15">
        <f>SUM(1!J54,2!J54,3!J54,4!J54,5!J54,6!J54,7!J54,8!J54,9!J54,'10'!J54,'11'!J54,'12'!J54,'13'!J54,'14'!J54,'15'!J54,)</f>
        <v>0</v>
      </c>
      <c r="M53" s="15">
        <f>SUM(1!K54,2!K54,3!K54,4!K54,5!K54,6!K54,7!K54,8!K54,9!K54,'10'!K54,'11'!K54,'12'!K54,'13'!K54,'14'!K54,'15'!K54,)</f>
        <v>1088</v>
      </c>
      <c r="N53" s="15">
        <f>SUM(1!L54,2!L54,3!L54,4!L54,5!L54,6!L54,7!L54,8!L54,9!L54,'10'!L54,'11'!L54,'12'!L54,'13'!L54,'14'!L54,'15'!L54,)</f>
        <v>1036.2099999999998</v>
      </c>
    </row>
    <row r="54" spans="1:14" ht="12.75">
      <c r="A54" s="15">
        <f>SUM('16'!C55,'17'!C54,'18'!C54,'19'!C54,'20'!C54,'21'!C54,'22'!C54,'23'!C54,'24'!C54,'25'!C54,'26'!C54,'27'!C54,'28'!C54,'29'!C54,'30'!C54,'31'!C54,)</f>
        <v>70</v>
      </c>
      <c r="B54" s="15">
        <f>SUM('16'!D55,'17'!D54,'18'!D54,'19'!D54,'20'!D54,'21'!D54,'22'!D54,'23'!D54,'24'!D54,'25'!D54,'26'!D54,'27'!D54,'28'!D54,'29'!D54,'30'!D54,'31'!D54,)</f>
        <v>103.84</v>
      </c>
      <c r="C54" s="15">
        <f>SUM('16'!E55,'17'!E54,'18'!E54,'19'!E54,'20'!E54,'21'!E54,'22'!E54,'23'!E54,'24'!E54,'25'!E54,'26'!E54,'27'!E54,'28'!E54,'29'!E54,'30'!E54,'31'!E54,)</f>
        <v>0</v>
      </c>
      <c r="D54" s="15">
        <f>SUM('16'!F55,'17'!F54,'18'!F54,'19'!F54,'20'!F54,'21'!F54,'22'!F54,'23'!F54,'24'!F54,'25'!F54,'26'!F54,'27'!F54,'28'!F54,'29'!F54,'30'!F54,'31'!F54,)</f>
        <v>0</v>
      </c>
      <c r="E54" s="15">
        <f>SUM('16'!G55,'17'!G54,'18'!G54,'19'!G54,'20'!G54,'21'!G54,'22'!G54,'23'!G54,'24'!G54,'25'!G54,'26'!G54,'27'!G54,'28'!G54,'29'!G54,'30'!G54,'31'!G54,)</f>
        <v>10</v>
      </c>
      <c r="F54" s="15"/>
      <c r="G54" s="15"/>
      <c r="H54" s="15"/>
      <c r="I54" s="15">
        <f>SUM('16'!H55,'17'!H54,'18'!H54,'19'!H54,'20'!H54,'21'!H54,'22'!H54,'23'!H54,'24'!H54,'25'!H54,'26'!H54,'27'!H54,'28'!H54,'29'!H54,'30'!H54,'31'!H54,)</f>
        <v>0</v>
      </c>
      <c r="J54" s="15"/>
      <c r="K54" s="15">
        <f>SUM('16'!I55,'17'!I54,'18'!I54,'19'!I54,'20'!I54,'21'!I54,'22'!I54,'23'!I54,'24'!I54,'25'!I54,'26'!I54,'27'!I54,'28'!I54,'29'!I54,'30'!I54,'31'!I54,)</f>
        <v>0</v>
      </c>
      <c r="L54" s="15">
        <f>SUM('16'!J55,'17'!J54,'18'!J54,'19'!J54,'20'!J54,'21'!J54,'22'!J54,'23'!J54,'24'!J54,'25'!J54,'26'!J54,'27'!J54,'28'!J54,'29'!J54,'30'!J54,'31'!J54,)</f>
        <v>0</v>
      </c>
      <c r="M54" s="15">
        <f>SUM('16'!K55,'17'!K54,'18'!K54,'19'!K54,'20'!K54,'21'!K54,'22'!K54,'23'!K54,'24'!K54,'25'!K54,'26'!K54,'27'!K54,'28'!K54,'29'!K54,'30'!K54,'31'!K54,)</f>
        <v>50</v>
      </c>
      <c r="N54" s="15">
        <f>SUM('16'!L55,'17'!L54,'18'!L54,'19'!L54,'20'!L54,'21'!L54,'22'!L54,'23'!L54,'24'!L54,'25'!L54,'26'!L54,'27'!L54,'28'!L54,'29'!L54,'30'!L54,'31'!L54,)</f>
        <v>32.11</v>
      </c>
    </row>
  </sheetData>
  <sheetProtection selectLockedCells="1" selectUnlockedCells="1"/>
  <mergeCells count="22">
    <mergeCell ref="A43:B44"/>
    <mergeCell ref="A42:B42"/>
    <mergeCell ref="K43:L44"/>
    <mergeCell ref="I45:N45"/>
    <mergeCell ref="A51:L51"/>
    <mergeCell ref="A1:I1"/>
    <mergeCell ref="B2:E2"/>
    <mergeCell ref="D39:E40"/>
    <mergeCell ref="D38:E38"/>
    <mergeCell ref="D43:E44"/>
    <mergeCell ref="D42:E42"/>
    <mergeCell ref="G2:J2"/>
    <mergeCell ref="A38:B38"/>
    <mergeCell ref="A39:B40"/>
    <mergeCell ref="I46:N46"/>
    <mergeCell ref="H38:I38"/>
    <mergeCell ref="K38:L38"/>
    <mergeCell ref="H39:I40"/>
    <mergeCell ref="K39:L40"/>
    <mergeCell ref="H42:I42"/>
    <mergeCell ref="K42:L42"/>
    <mergeCell ref="H43:I44"/>
  </mergeCells>
  <conditionalFormatting sqref="I46:I47 J47:N47">
    <cfRule type="cellIs" priority="1" dxfId="0" operator="between" stopIfTrue="1">
      <formula>0</formula>
      <formula>-200</formula>
    </cfRule>
    <cfRule type="cellIs" priority="2" dxfId="1" operator="lessThan" stopIfTrue="1">
      <formula>-200</formula>
    </cfRule>
    <cfRule type="cellIs" priority="3" dxfId="2" operator="greaterThan" stopIfTrue="1">
      <formula>1000</formula>
    </cfRule>
  </conditionalFormatting>
  <conditionalFormatting sqref="J36 E36">
    <cfRule type="cellIs" priority="4" dxfId="3" operator="lessThan" stopIfTrue="1">
      <formula>0</formula>
    </cfRule>
    <cfRule type="cellIs" priority="5" dxfId="4" operator="between" stopIfTrue="1">
      <formula>1</formula>
      <formula>1499</formula>
    </cfRule>
    <cfRule type="cellIs" priority="6" dxfId="5" operator="greaterThan" stopIfTrue="1">
      <formula>1499</formula>
    </cfRule>
  </conditionalFormatting>
  <conditionalFormatting sqref="E4:E34 J4:J34">
    <cfRule type="cellIs" priority="7" dxfId="6" operator="lessThan" stopIfTrue="1">
      <formula>-50</formula>
    </cfRule>
    <cfRule type="cellIs" priority="8" dxfId="7" operator="between" stopIfTrue="1">
      <formula>-50</formula>
      <formula>-1</formula>
    </cfRule>
    <cfRule type="cellIs" priority="9" dxfId="8" operator="greaterThan" stopIfTrue="1">
      <formula>100</formula>
    </cfRule>
  </conditionalFormatting>
  <conditionalFormatting sqref="H47:H49 E47:E49">
    <cfRule type="cellIs" priority="10" dxfId="7" operator="lessThan" stopIfTrue="1">
      <formula>0</formula>
    </cfRule>
    <cfRule type="cellIs" priority="11" dxfId="4" operator="greaterThan" stopIfTrue="1">
      <formula>0</formula>
    </cfRule>
  </conditionalFormatting>
  <conditionalFormatting sqref="G47:G49 J48:J49">
    <cfRule type="cellIs" priority="12" dxfId="4" operator="greaterThan" stopIfTrue="1">
      <formula>0</formula>
    </cfRule>
    <cfRule type="cellIs" priority="13" dxfId="7" operator="lessThan" stopIfTrue="1">
      <formula>0</formula>
    </cfRule>
  </conditionalFormatting>
  <conditionalFormatting sqref="D43:E44 A39:B40 D39:E40">
    <cfRule type="cellIs" priority="14" dxfId="9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Q62"/>
  <sheetViews>
    <sheetView workbookViewId="0" topLeftCell="A7">
      <selection activeCell="D62" sqref="D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7" ht="12.75">
      <c r="A3" s="29">
        <v>1</v>
      </c>
      <c r="B3" s="37">
        <v>19</v>
      </c>
      <c r="C3" s="38">
        <v>20</v>
      </c>
      <c r="D3" s="39">
        <v>0</v>
      </c>
      <c r="E3" s="28"/>
      <c r="F3" s="37"/>
      <c r="G3" s="38"/>
      <c r="H3" s="39"/>
      <c r="I3" s="28"/>
      <c r="J3" s="37"/>
      <c r="K3" s="38"/>
      <c r="L3" s="39"/>
      <c r="M3" s="40"/>
      <c r="N3" s="41">
        <f>D3+H3+L3-K3-G3-C3</f>
        <v>-20</v>
      </c>
      <c r="O3" s="31"/>
      <c r="Q3" s="55">
        <f>SUM(N3)</f>
        <v>-20</v>
      </c>
    </row>
    <row r="4" spans="1:17" ht="12.75">
      <c r="A4" s="29">
        <v>2</v>
      </c>
      <c r="B4" s="42"/>
      <c r="C4" s="43"/>
      <c r="D4" s="44"/>
      <c r="E4" s="28"/>
      <c r="F4" s="42"/>
      <c r="G4" s="43"/>
      <c r="H4" s="44"/>
      <c r="I4" s="28"/>
      <c r="J4" s="42">
        <v>1</v>
      </c>
      <c r="K4" s="43">
        <v>3</v>
      </c>
      <c r="L4" s="44">
        <v>10</v>
      </c>
      <c r="M4" s="40"/>
      <c r="N4" s="41">
        <f aca="true" t="shared" si="0" ref="N4:N52">D4+H4+L4-K4-G4-C4</f>
        <v>7</v>
      </c>
      <c r="O4" s="31"/>
      <c r="Q4" s="55">
        <f aca="true" t="shared" si="1" ref="Q4:Q36">SUM(Q3,N4)</f>
        <v>-13</v>
      </c>
    </row>
    <row r="5" spans="1:17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6</v>
      </c>
      <c r="K5" s="43">
        <v>10</v>
      </c>
      <c r="L5" s="44">
        <v>0</v>
      </c>
      <c r="M5" s="40"/>
      <c r="N5" s="41">
        <f t="shared" si="0"/>
        <v>-10</v>
      </c>
      <c r="O5" s="31"/>
      <c r="Q5" s="55">
        <f t="shared" si="1"/>
        <v>-23</v>
      </c>
    </row>
    <row r="6" spans="1:17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5</v>
      </c>
      <c r="K6" s="43">
        <v>3</v>
      </c>
      <c r="L6" s="44">
        <v>0</v>
      </c>
      <c r="M6" s="40"/>
      <c r="N6" s="41">
        <f t="shared" si="0"/>
        <v>-3</v>
      </c>
      <c r="O6" s="31"/>
      <c r="Q6" s="55">
        <f t="shared" si="1"/>
        <v>-26</v>
      </c>
    </row>
    <row r="7" spans="1:17" ht="12.75">
      <c r="A7" s="29">
        <v>5</v>
      </c>
      <c r="B7" s="42"/>
      <c r="C7" s="43"/>
      <c r="D7" s="44"/>
      <c r="E7" s="28"/>
      <c r="F7" s="42"/>
      <c r="G7" s="43"/>
      <c r="H7" s="44"/>
      <c r="I7" s="28"/>
      <c r="J7" s="42">
        <v>2</v>
      </c>
      <c r="K7" s="43">
        <v>10</v>
      </c>
      <c r="L7" s="44">
        <v>24.08</v>
      </c>
      <c r="M7" s="40"/>
      <c r="N7" s="41">
        <f t="shared" si="0"/>
        <v>14.079999999999998</v>
      </c>
      <c r="O7" s="31"/>
      <c r="Q7" s="55">
        <f t="shared" si="1"/>
        <v>-11.920000000000002</v>
      </c>
    </row>
    <row r="8" spans="1:17" ht="12.75">
      <c r="A8" s="29">
        <v>6</v>
      </c>
      <c r="B8" s="42">
        <v>15</v>
      </c>
      <c r="C8" s="43">
        <v>10</v>
      </c>
      <c r="D8" s="44">
        <v>16.1</v>
      </c>
      <c r="E8" s="28"/>
      <c r="F8" s="42"/>
      <c r="G8" s="43"/>
      <c r="H8" s="44"/>
      <c r="I8" s="28"/>
      <c r="J8" s="42"/>
      <c r="K8" s="43"/>
      <c r="L8" s="44"/>
      <c r="M8" s="40"/>
      <c r="N8" s="41">
        <f t="shared" si="0"/>
        <v>6.100000000000001</v>
      </c>
      <c r="O8" s="31"/>
      <c r="Q8" s="55">
        <f t="shared" si="1"/>
        <v>-5.82</v>
      </c>
    </row>
    <row r="9" spans="1:17" ht="12.75">
      <c r="A9" s="29">
        <v>7</v>
      </c>
      <c r="B9" s="42">
        <v>24</v>
      </c>
      <c r="C9" s="43">
        <v>10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-10</v>
      </c>
      <c r="O9" s="31"/>
      <c r="Q9" s="55">
        <f t="shared" si="1"/>
        <v>-15.82</v>
      </c>
    </row>
    <row r="10" spans="1:17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>
        <v>1</v>
      </c>
      <c r="K10" s="43">
        <v>3</v>
      </c>
      <c r="L10" s="44">
        <v>10</v>
      </c>
      <c r="M10" s="40"/>
      <c r="N10" s="41">
        <f t="shared" si="0"/>
        <v>7</v>
      </c>
      <c r="O10" s="31"/>
      <c r="Q10" s="55">
        <f t="shared" si="1"/>
        <v>-8.82</v>
      </c>
    </row>
    <row r="11" spans="1:17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>
        <v>5</v>
      </c>
      <c r="K11" s="43">
        <v>3</v>
      </c>
      <c r="L11" s="44">
        <v>0</v>
      </c>
      <c r="M11" s="40"/>
      <c r="N11" s="41">
        <f t="shared" si="0"/>
        <v>-3</v>
      </c>
      <c r="O11" s="31"/>
      <c r="Q11" s="55">
        <f t="shared" si="1"/>
        <v>-11.82</v>
      </c>
    </row>
    <row r="12" spans="1:17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>
        <v>7</v>
      </c>
      <c r="K12" s="43">
        <v>10</v>
      </c>
      <c r="L12" s="44">
        <v>0</v>
      </c>
      <c r="M12" s="40"/>
      <c r="N12" s="41">
        <f t="shared" si="0"/>
        <v>-10</v>
      </c>
      <c r="O12" s="31"/>
      <c r="Q12" s="55">
        <f t="shared" si="1"/>
        <v>-21.82</v>
      </c>
    </row>
    <row r="13" spans="1:17" ht="12.75">
      <c r="A13" s="29">
        <v>11</v>
      </c>
      <c r="B13" s="42">
        <v>28</v>
      </c>
      <c r="C13" s="43">
        <v>20</v>
      </c>
      <c r="D13" s="44">
        <v>0</v>
      </c>
      <c r="E13" s="28"/>
      <c r="F13" s="42"/>
      <c r="G13" s="43"/>
      <c r="H13" s="44"/>
      <c r="I13" s="28"/>
      <c r="J13" s="42"/>
      <c r="K13" s="43"/>
      <c r="L13" s="44"/>
      <c r="M13" s="40"/>
      <c r="N13" s="41">
        <f t="shared" si="0"/>
        <v>-20</v>
      </c>
      <c r="O13" s="31"/>
      <c r="Q13" s="55">
        <f t="shared" si="1"/>
        <v>-41.82</v>
      </c>
    </row>
    <row r="14" spans="1:17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>
        <v>2</v>
      </c>
      <c r="K14" s="43">
        <v>10</v>
      </c>
      <c r="L14" s="44">
        <v>24.08</v>
      </c>
      <c r="M14" s="40"/>
      <c r="N14" s="41">
        <f t="shared" si="0"/>
        <v>14.079999999999998</v>
      </c>
      <c r="O14" s="31"/>
      <c r="Q14" s="55">
        <f t="shared" si="1"/>
        <v>-27.740000000000002</v>
      </c>
    </row>
    <row r="15" spans="1:17" ht="12.75">
      <c r="A15" s="29">
        <v>13</v>
      </c>
      <c r="B15" s="42"/>
      <c r="C15" s="43"/>
      <c r="D15" s="44"/>
      <c r="E15" s="28"/>
      <c r="F15" s="42"/>
      <c r="G15" s="43"/>
      <c r="H15" s="44"/>
      <c r="I15" s="28"/>
      <c r="J15" s="42">
        <v>5</v>
      </c>
      <c r="K15" s="43">
        <v>3</v>
      </c>
      <c r="L15" s="44">
        <v>0</v>
      </c>
      <c r="M15" s="40"/>
      <c r="N15" s="41">
        <f t="shared" si="0"/>
        <v>-3</v>
      </c>
      <c r="O15" s="31"/>
      <c r="Q15" s="55">
        <f t="shared" si="1"/>
        <v>-30.740000000000002</v>
      </c>
    </row>
    <row r="16" spans="1:17" ht="12.75">
      <c r="A16" s="29">
        <v>14</v>
      </c>
      <c r="B16" s="42">
        <v>680</v>
      </c>
      <c r="C16" s="43">
        <v>0</v>
      </c>
      <c r="D16" s="44">
        <v>0</v>
      </c>
      <c r="E16" s="28"/>
      <c r="F16" s="42"/>
      <c r="G16" s="43"/>
      <c r="H16" s="44"/>
      <c r="I16" s="28"/>
      <c r="J16" s="42"/>
      <c r="K16" s="43"/>
      <c r="L16" s="44"/>
      <c r="M16" s="40"/>
      <c r="N16" s="41">
        <f t="shared" si="0"/>
        <v>0</v>
      </c>
      <c r="O16" s="31"/>
      <c r="Q16" s="55">
        <f t="shared" si="1"/>
        <v>-30.740000000000002</v>
      </c>
    </row>
    <row r="17" spans="1:17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>
        <v>4</v>
      </c>
      <c r="K17" s="43">
        <v>3</v>
      </c>
      <c r="L17" s="44">
        <v>3</v>
      </c>
      <c r="M17" s="40"/>
      <c r="N17" s="41">
        <f t="shared" si="0"/>
        <v>0</v>
      </c>
      <c r="O17" s="31"/>
      <c r="Q17" s="55">
        <f t="shared" si="1"/>
        <v>-30.740000000000002</v>
      </c>
    </row>
    <row r="18" spans="1:17" ht="12.75">
      <c r="A18" s="29">
        <v>16</v>
      </c>
      <c r="B18" s="42">
        <v>29</v>
      </c>
      <c r="C18" s="43">
        <v>5</v>
      </c>
      <c r="D18" s="44">
        <v>9.14</v>
      </c>
      <c r="E18" s="28"/>
      <c r="F18" s="42"/>
      <c r="G18" s="43"/>
      <c r="H18" s="44"/>
      <c r="I18" s="28"/>
      <c r="J18" s="42"/>
      <c r="K18" s="43"/>
      <c r="L18" s="44"/>
      <c r="M18" s="40"/>
      <c r="N18" s="41">
        <f t="shared" si="0"/>
        <v>4.140000000000001</v>
      </c>
      <c r="O18" s="31"/>
      <c r="Q18" s="55">
        <f t="shared" si="1"/>
        <v>-26.6</v>
      </c>
    </row>
    <row r="19" spans="1:17" ht="12.75">
      <c r="A19" s="29">
        <v>17</v>
      </c>
      <c r="B19" s="42">
        <v>49</v>
      </c>
      <c r="C19" s="43">
        <v>10</v>
      </c>
      <c r="D19" s="44">
        <v>0</v>
      </c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-10</v>
      </c>
      <c r="O19" s="31"/>
      <c r="Q19" s="55">
        <f t="shared" si="1"/>
        <v>-36.6</v>
      </c>
    </row>
    <row r="20" spans="1:17" ht="12.75">
      <c r="A20" s="29">
        <v>18</v>
      </c>
      <c r="B20" s="42"/>
      <c r="C20" s="43"/>
      <c r="D20" s="44"/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  <c r="Q20" s="55">
        <f t="shared" si="1"/>
        <v>-36.6</v>
      </c>
    </row>
    <row r="21" spans="1:17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  <c r="Q21" s="55">
        <f t="shared" si="1"/>
        <v>-36.6</v>
      </c>
    </row>
    <row r="22" spans="1:17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  <c r="Q22" s="55">
        <f t="shared" si="1"/>
        <v>-36.6</v>
      </c>
    </row>
    <row r="23" spans="1:17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  <c r="Q23" s="55">
        <f t="shared" si="1"/>
        <v>-36.6</v>
      </c>
    </row>
    <row r="24" spans="1:17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  <c r="Q24" s="55">
        <f t="shared" si="1"/>
        <v>-36.6</v>
      </c>
    </row>
    <row r="25" spans="1:17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  <c r="Q25" s="55">
        <f t="shared" si="1"/>
        <v>-36.6</v>
      </c>
    </row>
    <row r="26" spans="1:17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  <c r="Q26" s="55">
        <f t="shared" si="1"/>
        <v>-36.6</v>
      </c>
    </row>
    <row r="27" spans="1:17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  <c r="Q27" s="55">
        <f t="shared" si="1"/>
        <v>-36.6</v>
      </c>
    </row>
    <row r="28" spans="1:17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  <c r="Q28" s="55">
        <f t="shared" si="1"/>
        <v>-36.6</v>
      </c>
    </row>
    <row r="29" spans="1:17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  <c r="Q29" s="55">
        <f t="shared" si="1"/>
        <v>-36.6</v>
      </c>
    </row>
    <row r="30" spans="1:17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  <c r="Q30" s="55">
        <f t="shared" si="1"/>
        <v>-36.6</v>
      </c>
    </row>
    <row r="31" spans="1:17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  <c r="Q31" s="55">
        <f t="shared" si="1"/>
        <v>-36.6</v>
      </c>
    </row>
    <row r="32" spans="1:17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  <c r="Q32" s="55">
        <f t="shared" si="1"/>
        <v>-36.6</v>
      </c>
    </row>
    <row r="33" spans="1:17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  <c r="Q33" s="55">
        <f t="shared" si="1"/>
        <v>-36.6</v>
      </c>
    </row>
    <row r="34" spans="1:17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  <c r="Q34" s="55">
        <f t="shared" si="1"/>
        <v>-36.6</v>
      </c>
    </row>
    <row r="35" spans="1:17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  <c r="Q35" s="55">
        <f t="shared" si="1"/>
        <v>-36.6</v>
      </c>
    </row>
    <row r="36" spans="1:17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  <c r="Q36" s="55">
        <f t="shared" si="1"/>
        <v>-36.6</v>
      </c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75</v>
      </c>
      <c r="D54" s="47">
        <f>SUM(D3:D52)</f>
        <v>25.240000000000002</v>
      </c>
      <c r="E54" s="48"/>
      <c r="F54" s="31"/>
      <c r="G54" s="46">
        <f>SUM(G3:G52)</f>
        <v>0</v>
      </c>
      <c r="H54" s="47">
        <f>SUM(H3:H52)</f>
        <v>0</v>
      </c>
      <c r="I54" s="49"/>
      <c r="J54" s="31"/>
      <c r="K54" s="46">
        <f>SUM(K3:K52)</f>
        <v>58</v>
      </c>
      <c r="L54" s="47">
        <f>SUM(L3:L52)</f>
        <v>71.16</v>
      </c>
      <c r="M54" s="50"/>
      <c r="N54" s="51">
        <f>SUM(N3:N52)</f>
        <v>-36.6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17</v>
      </c>
      <c r="C58" s="127"/>
      <c r="D58" s="127"/>
      <c r="F58" s="128">
        <f>(N54/F61)</f>
        <v>-0.27518796992481204</v>
      </c>
      <c r="G58" s="128"/>
      <c r="H58" s="128"/>
      <c r="J58" s="129">
        <f>N54/B58</f>
        <v>-2.152941176470588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133</v>
      </c>
    </row>
    <row r="62" ht="12.75">
      <c r="F62" s="54">
        <f>SUM(D54,H54,L54)</f>
        <v>96.4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Q62"/>
  <sheetViews>
    <sheetView workbookViewId="0" topLeftCell="A1">
      <selection activeCell="C61" sqref="C61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7" ht="12.75">
      <c r="A3" s="29">
        <v>1</v>
      </c>
      <c r="B3" s="37"/>
      <c r="C3" s="38"/>
      <c r="D3" s="39"/>
      <c r="E3" s="28"/>
      <c r="F3" s="37"/>
      <c r="G3" s="38"/>
      <c r="H3" s="39"/>
      <c r="I3" s="28"/>
      <c r="J3" s="37">
        <v>10</v>
      </c>
      <c r="K3" s="38">
        <v>3</v>
      </c>
      <c r="L3" s="39">
        <v>0</v>
      </c>
      <c r="M3" s="40"/>
      <c r="N3" s="41">
        <f>D3+H3+L3-K3-G3-C3</f>
        <v>-3</v>
      </c>
      <c r="O3" s="31"/>
      <c r="Q3" s="55">
        <f>SUM(N3)</f>
        <v>-3</v>
      </c>
    </row>
    <row r="4" spans="1:17" ht="12.75">
      <c r="A4" s="29">
        <v>2</v>
      </c>
      <c r="B4" s="42"/>
      <c r="C4" s="43"/>
      <c r="D4" s="44"/>
      <c r="E4" s="28"/>
      <c r="F4" s="42"/>
      <c r="G4" s="43"/>
      <c r="H4" s="44"/>
      <c r="I4" s="28"/>
      <c r="J4" s="42">
        <v>1</v>
      </c>
      <c r="K4" s="43">
        <v>3</v>
      </c>
      <c r="L4" s="44">
        <v>10</v>
      </c>
      <c r="M4" s="40"/>
      <c r="N4" s="41">
        <f aca="true" t="shared" si="0" ref="N4:N52">D4+H4+L4-K4-G4-C4</f>
        <v>7</v>
      </c>
      <c r="O4" s="31"/>
      <c r="Q4" s="55">
        <f aca="true" t="shared" si="1" ref="Q4:Q36">SUM(Q3,N4)</f>
        <v>4</v>
      </c>
    </row>
    <row r="5" spans="1:17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10</v>
      </c>
      <c r="K5" s="43">
        <v>10</v>
      </c>
      <c r="L5" s="44">
        <v>0</v>
      </c>
      <c r="M5" s="40"/>
      <c r="N5" s="41">
        <f t="shared" si="0"/>
        <v>-10</v>
      </c>
      <c r="O5" s="31"/>
      <c r="Q5" s="55">
        <f t="shared" si="1"/>
        <v>-6</v>
      </c>
    </row>
    <row r="6" spans="1:17" ht="12.75">
      <c r="A6" s="29">
        <v>4</v>
      </c>
      <c r="B6" s="42">
        <v>19</v>
      </c>
      <c r="C6" s="43">
        <v>10</v>
      </c>
      <c r="D6" s="44">
        <v>0</v>
      </c>
      <c r="E6" s="28"/>
      <c r="F6" s="42"/>
      <c r="G6" s="43"/>
      <c r="H6" s="44"/>
      <c r="I6" s="28"/>
      <c r="J6" s="42"/>
      <c r="K6" s="43"/>
      <c r="L6" s="44"/>
      <c r="M6" s="40"/>
      <c r="N6" s="41">
        <f t="shared" si="0"/>
        <v>-10</v>
      </c>
      <c r="O6" s="31"/>
      <c r="Q6" s="55">
        <f t="shared" si="1"/>
        <v>-16</v>
      </c>
    </row>
    <row r="7" spans="1:17" ht="12.75">
      <c r="A7" s="29">
        <v>5</v>
      </c>
      <c r="B7" s="42"/>
      <c r="C7" s="43"/>
      <c r="D7" s="44"/>
      <c r="E7" s="28"/>
      <c r="F7" s="42"/>
      <c r="G7" s="43"/>
      <c r="H7" s="44"/>
      <c r="I7" s="28"/>
      <c r="J7" s="42">
        <v>10</v>
      </c>
      <c r="K7" s="43">
        <v>3</v>
      </c>
      <c r="L7" s="44">
        <v>0</v>
      </c>
      <c r="M7" s="40"/>
      <c r="N7" s="41">
        <f t="shared" si="0"/>
        <v>-3</v>
      </c>
      <c r="O7" s="31"/>
      <c r="Q7" s="55">
        <f t="shared" si="1"/>
        <v>-19</v>
      </c>
    </row>
    <row r="8" spans="1:17" ht="12.75">
      <c r="A8" s="29">
        <v>6</v>
      </c>
      <c r="B8" s="42"/>
      <c r="C8" s="43"/>
      <c r="D8" s="44"/>
      <c r="E8" s="28"/>
      <c r="F8" s="42"/>
      <c r="G8" s="43"/>
      <c r="H8" s="44"/>
      <c r="I8" s="28"/>
      <c r="J8" s="42">
        <v>2</v>
      </c>
      <c r="K8" s="43">
        <v>3</v>
      </c>
      <c r="L8" s="44">
        <v>10</v>
      </c>
      <c r="M8" s="40"/>
      <c r="N8" s="41">
        <f t="shared" si="0"/>
        <v>7</v>
      </c>
      <c r="O8" s="31"/>
      <c r="Q8" s="55">
        <f t="shared" si="1"/>
        <v>-12</v>
      </c>
    </row>
    <row r="9" spans="1:17" ht="12.75">
      <c r="A9" s="29">
        <v>7</v>
      </c>
      <c r="B9" s="42">
        <v>5</v>
      </c>
      <c r="C9" s="43">
        <v>23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-23</v>
      </c>
      <c r="O9" s="31"/>
      <c r="Q9" s="55">
        <f t="shared" si="1"/>
        <v>-35</v>
      </c>
    </row>
    <row r="10" spans="1:17" ht="12.75">
      <c r="A10" s="29">
        <v>8</v>
      </c>
      <c r="B10" s="42">
        <v>54</v>
      </c>
      <c r="C10" s="43">
        <v>5</v>
      </c>
      <c r="D10" s="44">
        <v>0</v>
      </c>
      <c r="E10" s="28"/>
      <c r="F10" s="42"/>
      <c r="G10" s="43"/>
      <c r="H10" s="44"/>
      <c r="I10" s="28"/>
      <c r="J10" s="42"/>
      <c r="K10" s="43"/>
      <c r="L10" s="44"/>
      <c r="M10" s="40"/>
      <c r="N10" s="41">
        <f t="shared" si="0"/>
        <v>-5</v>
      </c>
      <c r="O10" s="31"/>
      <c r="Q10" s="55">
        <f t="shared" si="1"/>
        <v>-40</v>
      </c>
    </row>
    <row r="11" spans="1:17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>
        <v>5</v>
      </c>
      <c r="K11" s="43">
        <v>10</v>
      </c>
      <c r="L11" s="44">
        <v>8</v>
      </c>
      <c r="M11" s="40"/>
      <c r="N11" s="41">
        <f t="shared" si="0"/>
        <v>-2</v>
      </c>
      <c r="O11" s="31"/>
      <c r="Q11" s="55">
        <f t="shared" si="1"/>
        <v>-42</v>
      </c>
    </row>
    <row r="12" spans="1:17" ht="12.75">
      <c r="A12" s="29">
        <v>10</v>
      </c>
      <c r="B12" s="42">
        <v>29</v>
      </c>
      <c r="C12" s="43">
        <v>5</v>
      </c>
      <c r="D12" s="44">
        <v>0</v>
      </c>
      <c r="E12" s="28"/>
      <c r="F12" s="42"/>
      <c r="G12" s="43"/>
      <c r="H12" s="44"/>
      <c r="I12" s="28"/>
      <c r="J12" s="42"/>
      <c r="K12" s="43"/>
      <c r="L12" s="44"/>
      <c r="M12" s="40"/>
      <c r="N12" s="41">
        <f t="shared" si="0"/>
        <v>-5</v>
      </c>
      <c r="O12" s="31"/>
      <c r="Q12" s="55">
        <f t="shared" si="1"/>
        <v>-47</v>
      </c>
    </row>
    <row r="13" spans="1:17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>
        <v>4</v>
      </c>
      <c r="K13" s="43">
        <v>3</v>
      </c>
      <c r="L13" s="44">
        <v>3</v>
      </c>
      <c r="M13" s="40"/>
      <c r="N13" s="41">
        <f t="shared" si="0"/>
        <v>0</v>
      </c>
      <c r="O13" s="31"/>
      <c r="Q13" s="55">
        <f t="shared" si="1"/>
        <v>-47</v>
      </c>
    </row>
    <row r="14" spans="1:17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>
        <v>2</v>
      </c>
      <c r="K14" s="43">
        <v>3</v>
      </c>
      <c r="L14" s="44">
        <v>10</v>
      </c>
      <c r="M14" s="40"/>
      <c r="N14" s="41">
        <f t="shared" si="0"/>
        <v>7</v>
      </c>
      <c r="O14" s="31"/>
      <c r="Q14" s="55">
        <f t="shared" si="1"/>
        <v>-40</v>
      </c>
    </row>
    <row r="15" spans="1:17" ht="12.75">
      <c r="A15" s="29">
        <v>13</v>
      </c>
      <c r="B15" s="42">
        <v>54</v>
      </c>
      <c r="C15" s="43">
        <v>5</v>
      </c>
      <c r="D15" s="44">
        <v>0</v>
      </c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-5</v>
      </c>
      <c r="O15" s="31"/>
      <c r="Q15" s="55">
        <f t="shared" si="1"/>
        <v>-45</v>
      </c>
    </row>
    <row r="16" spans="1:17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>
        <v>4</v>
      </c>
      <c r="K16" s="43">
        <v>3</v>
      </c>
      <c r="L16" s="44">
        <v>3</v>
      </c>
      <c r="M16" s="40"/>
      <c r="N16" s="41">
        <f t="shared" si="0"/>
        <v>0</v>
      </c>
      <c r="O16" s="31"/>
      <c r="Q16" s="55">
        <f t="shared" si="1"/>
        <v>-45</v>
      </c>
    </row>
    <row r="17" spans="1:17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>
        <v>3</v>
      </c>
      <c r="K17" s="43">
        <v>3</v>
      </c>
      <c r="L17" s="44">
        <v>3</v>
      </c>
      <c r="M17" s="40"/>
      <c r="N17" s="41">
        <f t="shared" si="0"/>
        <v>0</v>
      </c>
      <c r="O17" s="31"/>
      <c r="Q17" s="55">
        <f t="shared" si="1"/>
        <v>-45</v>
      </c>
    </row>
    <row r="18" spans="1:17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>
        <v>4</v>
      </c>
      <c r="K18" s="43">
        <v>3</v>
      </c>
      <c r="L18" s="44">
        <v>3</v>
      </c>
      <c r="M18" s="40"/>
      <c r="N18" s="41">
        <f t="shared" si="0"/>
        <v>0</v>
      </c>
      <c r="O18" s="31"/>
      <c r="Q18" s="55">
        <f t="shared" si="1"/>
        <v>-45</v>
      </c>
    </row>
    <row r="19" spans="1:17" ht="12.75">
      <c r="A19" s="29">
        <v>17</v>
      </c>
      <c r="B19" s="42"/>
      <c r="C19" s="43"/>
      <c r="D19" s="44"/>
      <c r="E19" s="28"/>
      <c r="F19" s="42"/>
      <c r="G19" s="43"/>
      <c r="H19" s="44"/>
      <c r="I19" s="28"/>
      <c r="J19" s="42">
        <v>1</v>
      </c>
      <c r="K19" s="43">
        <v>10</v>
      </c>
      <c r="L19" s="44">
        <v>30</v>
      </c>
      <c r="M19" s="40"/>
      <c r="N19" s="41">
        <f t="shared" si="0"/>
        <v>20</v>
      </c>
      <c r="O19" s="31"/>
      <c r="Q19" s="55">
        <f t="shared" si="1"/>
        <v>-25</v>
      </c>
    </row>
    <row r="20" spans="1:17" ht="12.75">
      <c r="A20" s="29">
        <v>18</v>
      </c>
      <c r="B20" s="42">
        <v>174</v>
      </c>
      <c r="C20" s="43">
        <v>0</v>
      </c>
      <c r="D20" s="44">
        <v>0</v>
      </c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  <c r="Q20" s="55">
        <f t="shared" si="1"/>
        <v>-25</v>
      </c>
    </row>
    <row r="21" spans="1:17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>
        <v>1</v>
      </c>
      <c r="K21" s="43">
        <v>3</v>
      </c>
      <c r="L21" s="44">
        <v>10</v>
      </c>
      <c r="M21" s="40"/>
      <c r="N21" s="41">
        <f t="shared" si="0"/>
        <v>7</v>
      </c>
      <c r="O21" s="31"/>
      <c r="Q21" s="55">
        <f t="shared" si="1"/>
        <v>-18</v>
      </c>
    </row>
    <row r="22" spans="1:17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  <c r="Q22" s="55">
        <f t="shared" si="1"/>
        <v>-18</v>
      </c>
    </row>
    <row r="23" spans="1:17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  <c r="Q23" s="55">
        <f t="shared" si="1"/>
        <v>-18</v>
      </c>
    </row>
    <row r="24" spans="1:17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  <c r="Q24" s="55">
        <f t="shared" si="1"/>
        <v>-18</v>
      </c>
    </row>
    <row r="25" spans="1:17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  <c r="Q25" s="55">
        <f t="shared" si="1"/>
        <v>-18</v>
      </c>
    </row>
    <row r="26" spans="1:17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  <c r="Q26" s="55">
        <f t="shared" si="1"/>
        <v>-18</v>
      </c>
    </row>
    <row r="27" spans="1:17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  <c r="Q27" s="55">
        <f t="shared" si="1"/>
        <v>-18</v>
      </c>
    </row>
    <row r="28" spans="1:17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  <c r="Q28" s="55">
        <f t="shared" si="1"/>
        <v>-18</v>
      </c>
    </row>
    <row r="29" spans="1:17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  <c r="Q29" s="55">
        <f t="shared" si="1"/>
        <v>-18</v>
      </c>
    </row>
    <row r="30" spans="1:17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  <c r="Q30" s="55">
        <f t="shared" si="1"/>
        <v>-18</v>
      </c>
    </row>
    <row r="31" spans="1:17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  <c r="Q31" s="55">
        <f t="shared" si="1"/>
        <v>-18</v>
      </c>
    </row>
    <row r="32" spans="1:17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  <c r="Q32" s="55">
        <f t="shared" si="1"/>
        <v>-18</v>
      </c>
    </row>
    <row r="33" spans="1:17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  <c r="Q33" s="55">
        <f t="shared" si="1"/>
        <v>-18</v>
      </c>
    </row>
    <row r="34" spans="1:17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  <c r="Q34" s="55">
        <f t="shared" si="1"/>
        <v>-18</v>
      </c>
    </row>
    <row r="35" spans="1:17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  <c r="Q35" s="55">
        <f t="shared" si="1"/>
        <v>-18</v>
      </c>
    </row>
    <row r="36" spans="1:17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  <c r="Q36" s="55">
        <f t="shared" si="1"/>
        <v>-18</v>
      </c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48</v>
      </c>
      <c r="D54" s="47">
        <f>SUM(D3:D52)</f>
        <v>0</v>
      </c>
      <c r="E54" s="48"/>
      <c r="F54" s="31"/>
      <c r="G54" s="46">
        <f>SUM(G3:G52)</f>
        <v>0</v>
      </c>
      <c r="H54" s="47">
        <f>SUM(H3:H52)</f>
        <v>0</v>
      </c>
      <c r="I54" s="49"/>
      <c r="J54" s="31"/>
      <c r="K54" s="46">
        <f>SUM(K3:K52)</f>
        <v>60</v>
      </c>
      <c r="L54" s="47">
        <f>SUM(L3:L52)</f>
        <v>90</v>
      </c>
      <c r="M54" s="50"/>
      <c r="N54" s="51">
        <f>SUM(N3:N52)</f>
        <v>-18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19</v>
      </c>
      <c r="C58" s="127"/>
      <c r="D58" s="127"/>
      <c r="F58" s="128">
        <f>(N54/F61)</f>
        <v>-0.16666666666666666</v>
      </c>
      <c r="G58" s="128"/>
      <c r="H58" s="128"/>
      <c r="J58" s="129">
        <f>N54/B58</f>
        <v>-0.9473684210526315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108</v>
      </c>
    </row>
    <row r="62" ht="12.75">
      <c r="F62" s="54">
        <f>SUM(D54,H54,L54)</f>
        <v>90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Q62"/>
  <sheetViews>
    <sheetView workbookViewId="0" topLeftCell="A1">
      <selection activeCell="S17" sqref="S17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7" ht="12.75">
      <c r="A3" s="29">
        <v>1</v>
      </c>
      <c r="B3" s="37"/>
      <c r="C3" s="38"/>
      <c r="D3" s="39"/>
      <c r="E3" s="28"/>
      <c r="F3" s="37"/>
      <c r="G3" s="38"/>
      <c r="H3" s="39"/>
      <c r="I3" s="28"/>
      <c r="J3" s="37">
        <v>1</v>
      </c>
      <c r="K3" s="38">
        <v>10</v>
      </c>
      <c r="L3" s="39">
        <v>30</v>
      </c>
      <c r="M3" s="40"/>
      <c r="N3" s="41">
        <f>D3+H3+L3-K3-G3-C3</f>
        <v>20</v>
      </c>
      <c r="O3" s="31"/>
      <c r="Q3" s="55">
        <f>SUM(N3)</f>
        <v>20</v>
      </c>
    </row>
    <row r="4" spans="1:17" ht="12.75">
      <c r="A4" s="29">
        <v>2</v>
      </c>
      <c r="B4" s="42"/>
      <c r="C4" s="43"/>
      <c r="D4" s="44"/>
      <c r="E4" s="28"/>
      <c r="F4" s="42"/>
      <c r="G4" s="43"/>
      <c r="H4" s="44"/>
      <c r="I4" s="28"/>
      <c r="J4" s="42">
        <v>9</v>
      </c>
      <c r="K4" s="43">
        <v>30</v>
      </c>
      <c r="L4" s="44">
        <v>0</v>
      </c>
      <c r="M4" s="40"/>
      <c r="N4" s="41">
        <f aca="true" t="shared" si="0" ref="N4:N52">D4+H4+L4-K4-G4-C4</f>
        <v>-30</v>
      </c>
      <c r="O4" s="31"/>
      <c r="Q4" s="55">
        <f aca="true" t="shared" si="1" ref="Q4:Q36">SUM(Q3,N4)</f>
        <v>-10</v>
      </c>
    </row>
    <row r="5" spans="1:17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4</v>
      </c>
      <c r="K5" s="43">
        <v>30</v>
      </c>
      <c r="L5" s="44">
        <v>30</v>
      </c>
      <c r="M5" s="40"/>
      <c r="N5" s="41">
        <f t="shared" si="0"/>
        <v>0</v>
      </c>
      <c r="O5" s="31"/>
      <c r="Q5" s="55">
        <f t="shared" si="1"/>
        <v>-10</v>
      </c>
    </row>
    <row r="6" spans="1:17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5</v>
      </c>
      <c r="K6" s="43">
        <v>0</v>
      </c>
      <c r="L6" s="44">
        <v>0</v>
      </c>
      <c r="M6" s="40"/>
      <c r="N6" s="41">
        <f t="shared" si="0"/>
        <v>0</v>
      </c>
      <c r="O6" s="31"/>
      <c r="Q6" s="55">
        <f t="shared" si="1"/>
        <v>-10</v>
      </c>
    </row>
    <row r="7" spans="1:17" ht="12.75">
      <c r="A7" s="29">
        <v>5</v>
      </c>
      <c r="B7" s="42"/>
      <c r="C7" s="43"/>
      <c r="D7" s="44"/>
      <c r="E7" s="28"/>
      <c r="F7" s="42"/>
      <c r="G7" s="43"/>
      <c r="H7" s="44"/>
      <c r="I7" s="28"/>
      <c r="J7" s="42">
        <v>2</v>
      </c>
      <c r="K7" s="43">
        <v>30</v>
      </c>
      <c r="L7" s="44">
        <v>100</v>
      </c>
      <c r="M7" s="40"/>
      <c r="N7" s="41">
        <f t="shared" si="0"/>
        <v>70</v>
      </c>
      <c r="O7" s="31"/>
      <c r="Q7" s="55">
        <f t="shared" si="1"/>
        <v>60</v>
      </c>
    </row>
    <row r="8" spans="1:17" ht="12.75">
      <c r="A8" s="29">
        <v>6</v>
      </c>
      <c r="B8" s="42"/>
      <c r="C8" s="43"/>
      <c r="D8" s="44"/>
      <c r="E8" s="28"/>
      <c r="F8" s="42"/>
      <c r="G8" s="43"/>
      <c r="H8" s="44"/>
      <c r="I8" s="28"/>
      <c r="J8" s="42">
        <v>4</v>
      </c>
      <c r="K8" s="43">
        <v>0</v>
      </c>
      <c r="L8" s="44">
        <v>0</v>
      </c>
      <c r="M8" s="40"/>
      <c r="N8" s="41">
        <f t="shared" si="0"/>
        <v>0</v>
      </c>
      <c r="O8" s="31"/>
      <c r="Q8" s="55">
        <f t="shared" si="1"/>
        <v>60</v>
      </c>
    </row>
    <row r="9" spans="1:17" ht="12.75">
      <c r="A9" s="29">
        <v>7</v>
      </c>
      <c r="B9" s="42">
        <v>19</v>
      </c>
      <c r="C9" s="43">
        <v>0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0</v>
      </c>
      <c r="O9" s="31"/>
      <c r="Q9" s="55">
        <f t="shared" si="1"/>
        <v>60</v>
      </c>
    </row>
    <row r="10" spans="1:17" ht="12.75">
      <c r="A10" s="29">
        <v>8</v>
      </c>
      <c r="B10" s="42">
        <v>3</v>
      </c>
      <c r="C10" s="43">
        <v>0</v>
      </c>
      <c r="D10" s="44">
        <v>100</v>
      </c>
      <c r="E10" s="28"/>
      <c r="F10" s="42"/>
      <c r="G10" s="43"/>
      <c r="H10" s="44"/>
      <c r="I10" s="28"/>
      <c r="J10" s="42"/>
      <c r="K10" s="43"/>
      <c r="L10" s="44"/>
      <c r="M10" s="40"/>
      <c r="N10" s="41">
        <f t="shared" si="0"/>
        <v>100</v>
      </c>
      <c r="O10" s="31"/>
      <c r="Q10" s="55">
        <f t="shared" si="1"/>
        <v>160</v>
      </c>
    </row>
    <row r="11" spans="1:17" ht="12.75">
      <c r="A11" s="29">
        <v>9</v>
      </c>
      <c r="B11" s="42">
        <v>876</v>
      </c>
      <c r="C11" s="43">
        <v>0</v>
      </c>
      <c r="D11" s="44">
        <v>0</v>
      </c>
      <c r="E11" s="28"/>
      <c r="F11" s="42"/>
      <c r="G11" s="43"/>
      <c r="H11" s="44"/>
      <c r="I11" s="28"/>
      <c r="J11" s="42"/>
      <c r="K11" s="43"/>
      <c r="L11" s="44"/>
      <c r="M11" s="40"/>
      <c r="N11" s="41">
        <f t="shared" si="0"/>
        <v>0</v>
      </c>
      <c r="O11" s="31"/>
      <c r="Q11" s="55">
        <f t="shared" si="1"/>
        <v>160</v>
      </c>
    </row>
    <row r="12" spans="1:17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/>
      <c r="K12" s="43"/>
      <c r="L12" s="44"/>
      <c r="M12" s="40"/>
      <c r="N12" s="41">
        <f t="shared" si="0"/>
        <v>0</v>
      </c>
      <c r="O12" s="31"/>
      <c r="Q12" s="55">
        <f t="shared" si="1"/>
        <v>160</v>
      </c>
    </row>
    <row r="13" spans="1:17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/>
      <c r="K13" s="43"/>
      <c r="L13" s="44"/>
      <c r="M13" s="40"/>
      <c r="N13" s="41">
        <f t="shared" si="0"/>
        <v>0</v>
      </c>
      <c r="O13" s="31"/>
      <c r="Q13" s="55">
        <f t="shared" si="1"/>
        <v>160</v>
      </c>
    </row>
    <row r="14" spans="1:17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/>
      <c r="K14" s="43"/>
      <c r="L14" s="44"/>
      <c r="M14" s="40"/>
      <c r="N14" s="41">
        <f t="shared" si="0"/>
        <v>0</v>
      </c>
      <c r="O14" s="31"/>
      <c r="Q14" s="55">
        <f t="shared" si="1"/>
        <v>160</v>
      </c>
    </row>
    <row r="15" spans="1:17" ht="12.75">
      <c r="A15" s="29">
        <v>13</v>
      </c>
      <c r="B15" s="42"/>
      <c r="C15" s="43"/>
      <c r="D15" s="44"/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0</v>
      </c>
      <c r="O15" s="31"/>
      <c r="Q15" s="55">
        <f t="shared" si="1"/>
        <v>160</v>
      </c>
    </row>
    <row r="16" spans="1:17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/>
      <c r="K16" s="43"/>
      <c r="L16" s="44"/>
      <c r="M16" s="40"/>
      <c r="N16" s="41">
        <f t="shared" si="0"/>
        <v>0</v>
      </c>
      <c r="O16" s="31"/>
      <c r="Q16" s="55">
        <f t="shared" si="1"/>
        <v>160</v>
      </c>
    </row>
    <row r="17" spans="1:17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/>
      <c r="K17" s="43"/>
      <c r="L17" s="44"/>
      <c r="M17" s="40"/>
      <c r="N17" s="41">
        <f t="shared" si="0"/>
        <v>0</v>
      </c>
      <c r="O17" s="31"/>
      <c r="Q17" s="55">
        <f t="shared" si="1"/>
        <v>160</v>
      </c>
    </row>
    <row r="18" spans="1:17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/>
      <c r="K18" s="43"/>
      <c r="L18" s="44"/>
      <c r="M18" s="40"/>
      <c r="N18" s="41">
        <f t="shared" si="0"/>
        <v>0</v>
      </c>
      <c r="O18" s="31"/>
      <c r="Q18" s="55">
        <f t="shared" si="1"/>
        <v>160</v>
      </c>
    </row>
    <row r="19" spans="1:17" ht="12.75">
      <c r="A19" s="29">
        <v>17</v>
      </c>
      <c r="B19" s="42"/>
      <c r="C19" s="43"/>
      <c r="D19" s="44"/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0</v>
      </c>
      <c r="O19" s="31"/>
      <c r="Q19" s="55">
        <f t="shared" si="1"/>
        <v>160</v>
      </c>
    </row>
    <row r="20" spans="1:17" ht="12.75">
      <c r="A20" s="29">
        <v>18</v>
      </c>
      <c r="B20" s="42"/>
      <c r="C20" s="43"/>
      <c r="D20" s="44"/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  <c r="Q20" s="55">
        <f t="shared" si="1"/>
        <v>160</v>
      </c>
    </row>
    <row r="21" spans="1:17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  <c r="Q21" s="55">
        <f t="shared" si="1"/>
        <v>160</v>
      </c>
    </row>
    <row r="22" spans="1:17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  <c r="Q22" s="55">
        <f t="shared" si="1"/>
        <v>160</v>
      </c>
    </row>
    <row r="23" spans="1:17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  <c r="Q23" s="55">
        <f t="shared" si="1"/>
        <v>160</v>
      </c>
    </row>
    <row r="24" spans="1:17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  <c r="Q24" s="55">
        <f t="shared" si="1"/>
        <v>160</v>
      </c>
    </row>
    <row r="25" spans="1:17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  <c r="Q25" s="55">
        <f t="shared" si="1"/>
        <v>160</v>
      </c>
    </row>
    <row r="26" spans="1:17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  <c r="Q26" s="55">
        <f t="shared" si="1"/>
        <v>160</v>
      </c>
    </row>
    <row r="27" spans="1:17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  <c r="Q27" s="55">
        <f t="shared" si="1"/>
        <v>160</v>
      </c>
    </row>
    <row r="28" spans="1:17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  <c r="Q28" s="55">
        <f t="shared" si="1"/>
        <v>160</v>
      </c>
    </row>
    <row r="29" spans="1:17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  <c r="Q29" s="55">
        <f t="shared" si="1"/>
        <v>160</v>
      </c>
    </row>
    <row r="30" spans="1:17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  <c r="Q30" s="55">
        <f t="shared" si="1"/>
        <v>160</v>
      </c>
    </row>
    <row r="31" spans="1:17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  <c r="Q31" s="55">
        <f t="shared" si="1"/>
        <v>160</v>
      </c>
    </row>
    <row r="32" spans="1:17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  <c r="Q32" s="55">
        <f t="shared" si="1"/>
        <v>160</v>
      </c>
    </row>
    <row r="33" spans="1:17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  <c r="Q33" s="55">
        <f t="shared" si="1"/>
        <v>160</v>
      </c>
    </row>
    <row r="34" spans="1:17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  <c r="Q34" s="55">
        <f t="shared" si="1"/>
        <v>160</v>
      </c>
    </row>
    <row r="35" spans="1:17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  <c r="Q35" s="55">
        <f t="shared" si="1"/>
        <v>160</v>
      </c>
    </row>
    <row r="36" spans="1:17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  <c r="Q36" s="55">
        <f t="shared" si="1"/>
        <v>160</v>
      </c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0</v>
      </c>
      <c r="D54" s="47">
        <f>SUM(D3:D52)</f>
        <v>100</v>
      </c>
      <c r="E54" s="48"/>
      <c r="F54" s="31"/>
      <c r="G54" s="46">
        <f>SUM(G3:G52)</f>
        <v>0</v>
      </c>
      <c r="H54" s="47">
        <f>SUM(H3:H52)</f>
        <v>0</v>
      </c>
      <c r="I54" s="49"/>
      <c r="J54" s="31"/>
      <c r="K54" s="46">
        <f>SUM(K3:K52)</f>
        <v>100</v>
      </c>
      <c r="L54" s="47">
        <f>SUM(L3:L52)</f>
        <v>160</v>
      </c>
      <c r="M54" s="50"/>
      <c r="N54" s="51">
        <f>SUM(N3:N52)</f>
        <v>160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9</v>
      </c>
      <c r="C58" s="127"/>
      <c r="D58" s="127"/>
      <c r="F58" s="128">
        <f>(N54/F61)</f>
        <v>1.6</v>
      </c>
      <c r="G58" s="128"/>
      <c r="H58" s="128"/>
      <c r="J58" s="129">
        <f>N54/B58</f>
        <v>17.77777777777778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100</v>
      </c>
    </row>
    <row r="62" ht="12.75">
      <c r="F62" s="54">
        <f>SUM(D54,H54,L54)</f>
        <v>260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Q62"/>
  <sheetViews>
    <sheetView workbookViewId="0" topLeftCell="A1">
      <selection activeCell="F47" sqref="F47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7" ht="12.75">
      <c r="A3" s="29">
        <v>1</v>
      </c>
      <c r="B3" s="56"/>
      <c r="C3" s="57"/>
      <c r="D3" s="58"/>
      <c r="E3" s="59"/>
      <c r="F3" s="56"/>
      <c r="G3" s="57"/>
      <c r="H3" s="58"/>
      <c r="I3" s="59"/>
      <c r="J3" s="56">
        <v>2</v>
      </c>
      <c r="K3" s="57">
        <v>10</v>
      </c>
      <c r="L3" s="58">
        <v>24.08</v>
      </c>
      <c r="M3" s="40"/>
      <c r="N3" s="41">
        <f>D3+H3+L3-K3-G3-C3</f>
        <v>14.079999999999998</v>
      </c>
      <c r="O3" s="31"/>
      <c r="Q3" s="55">
        <f>SUM(N3)</f>
        <v>14.079999999999998</v>
      </c>
    </row>
    <row r="4" spans="1:17" ht="12.75">
      <c r="A4" s="29">
        <v>2</v>
      </c>
      <c r="B4" s="60"/>
      <c r="C4" s="61"/>
      <c r="D4" s="62"/>
      <c r="E4" s="59"/>
      <c r="F4" s="60"/>
      <c r="G4" s="61"/>
      <c r="H4" s="62"/>
      <c r="I4" s="59"/>
      <c r="J4" s="60">
        <v>2</v>
      </c>
      <c r="K4" s="61">
        <v>10</v>
      </c>
      <c r="L4" s="62">
        <v>24.08</v>
      </c>
      <c r="M4" s="40"/>
      <c r="N4" s="41">
        <f aca="true" t="shared" si="0" ref="N4:N52">D4+H4+L4-K4-G4-C4</f>
        <v>14.079999999999998</v>
      </c>
      <c r="O4" s="31"/>
      <c r="Q4" s="55">
        <f aca="true" t="shared" si="1" ref="Q4:Q36">SUM(Q3,N4)</f>
        <v>28.159999999999997</v>
      </c>
    </row>
    <row r="5" spans="1:17" ht="12.75">
      <c r="A5" s="29">
        <v>3</v>
      </c>
      <c r="B5" s="60">
        <v>30</v>
      </c>
      <c r="C5" s="61">
        <v>2</v>
      </c>
      <c r="D5" s="62">
        <v>0</v>
      </c>
      <c r="E5" s="59"/>
      <c r="F5" s="60"/>
      <c r="G5" s="61"/>
      <c r="H5" s="62"/>
      <c r="I5" s="59"/>
      <c r="J5" s="60"/>
      <c r="K5" s="61"/>
      <c r="L5" s="62"/>
      <c r="M5" s="40"/>
      <c r="N5" s="41">
        <f t="shared" si="0"/>
        <v>-2</v>
      </c>
      <c r="O5" s="31"/>
      <c r="Q5" s="55">
        <f t="shared" si="1"/>
        <v>26.159999999999997</v>
      </c>
    </row>
    <row r="6" spans="1:17" ht="12.75">
      <c r="A6" s="29">
        <v>4</v>
      </c>
      <c r="B6" s="60">
        <v>78</v>
      </c>
      <c r="C6" s="61">
        <v>10</v>
      </c>
      <c r="D6" s="62">
        <v>0</v>
      </c>
      <c r="E6" s="59"/>
      <c r="F6" s="60"/>
      <c r="G6" s="61"/>
      <c r="H6" s="62"/>
      <c r="I6" s="59"/>
      <c r="J6" s="60"/>
      <c r="K6" s="61"/>
      <c r="L6" s="62"/>
      <c r="M6" s="40"/>
      <c r="N6" s="41">
        <f t="shared" si="0"/>
        <v>-10</v>
      </c>
      <c r="O6" s="31"/>
      <c r="Q6" s="55">
        <f t="shared" si="1"/>
        <v>16.159999999999997</v>
      </c>
    </row>
    <row r="7" spans="1:17" ht="12.75">
      <c r="A7" s="29">
        <v>5</v>
      </c>
      <c r="B7" s="60"/>
      <c r="C7" s="61"/>
      <c r="D7" s="62"/>
      <c r="E7" s="59"/>
      <c r="F7" s="60"/>
      <c r="G7" s="61"/>
      <c r="H7" s="62"/>
      <c r="I7" s="59"/>
      <c r="J7" s="60">
        <v>4</v>
      </c>
      <c r="K7" s="61">
        <v>10</v>
      </c>
      <c r="L7" s="62">
        <v>0</v>
      </c>
      <c r="M7" s="40"/>
      <c r="N7" s="41">
        <f t="shared" si="0"/>
        <v>-10</v>
      </c>
      <c r="O7" s="31"/>
      <c r="Q7" s="55">
        <f t="shared" si="1"/>
        <v>6.159999999999997</v>
      </c>
    </row>
    <row r="8" spans="1:17" ht="12.75">
      <c r="A8" s="29">
        <v>6</v>
      </c>
      <c r="B8" s="60">
        <v>15</v>
      </c>
      <c r="C8" s="61">
        <v>10</v>
      </c>
      <c r="D8" s="62">
        <v>0</v>
      </c>
      <c r="E8" s="59"/>
      <c r="F8" s="60"/>
      <c r="G8" s="61"/>
      <c r="H8" s="62"/>
      <c r="I8" s="59"/>
      <c r="J8" s="60"/>
      <c r="K8" s="61"/>
      <c r="L8" s="62"/>
      <c r="M8" s="40"/>
      <c r="N8" s="41">
        <f t="shared" si="0"/>
        <v>-10</v>
      </c>
      <c r="O8" s="31"/>
      <c r="Q8" s="55">
        <f t="shared" si="1"/>
        <v>-3.8400000000000034</v>
      </c>
    </row>
    <row r="9" spans="1:17" ht="12.75">
      <c r="A9" s="29">
        <v>7</v>
      </c>
      <c r="B9" s="60"/>
      <c r="C9" s="61"/>
      <c r="D9" s="62"/>
      <c r="E9" s="59"/>
      <c r="F9" s="60"/>
      <c r="G9" s="61"/>
      <c r="H9" s="62"/>
      <c r="I9" s="59"/>
      <c r="J9" s="60">
        <v>6</v>
      </c>
      <c r="K9" s="61">
        <v>10</v>
      </c>
      <c r="L9" s="62">
        <v>0</v>
      </c>
      <c r="M9" s="40"/>
      <c r="N9" s="41">
        <f t="shared" si="0"/>
        <v>-10</v>
      </c>
      <c r="O9" s="31"/>
      <c r="Q9" s="55">
        <f t="shared" si="1"/>
        <v>-13.840000000000003</v>
      </c>
    </row>
    <row r="10" spans="1:17" ht="12.75">
      <c r="A10" s="29">
        <v>8</v>
      </c>
      <c r="B10" s="60"/>
      <c r="C10" s="61"/>
      <c r="D10" s="62"/>
      <c r="E10" s="59"/>
      <c r="F10" s="60"/>
      <c r="G10" s="61"/>
      <c r="H10" s="62"/>
      <c r="I10" s="59"/>
      <c r="J10" s="60">
        <v>7</v>
      </c>
      <c r="K10" s="61">
        <v>10</v>
      </c>
      <c r="L10" s="62">
        <v>0</v>
      </c>
      <c r="M10" s="40"/>
      <c r="N10" s="41">
        <f t="shared" si="0"/>
        <v>-10</v>
      </c>
      <c r="O10" s="31"/>
      <c r="Q10" s="55">
        <f t="shared" si="1"/>
        <v>-23.840000000000003</v>
      </c>
    </row>
    <row r="11" spans="1:17" ht="12.75">
      <c r="A11" s="29">
        <v>9</v>
      </c>
      <c r="B11" s="60"/>
      <c r="C11" s="61"/>
      <c r="D11" s="62"/>
      <c r="E11" s="59"/>
      <c r="F11" s="60">
        <v>14</v>
      </c>
      <c r="G11" s="61">
        <v>10</v>
      </c>
      <c r="H11" s="62">
        <v>0</v>
      </c>
      <c r="I11" s="59"/>
      <c r="J11" s="60"/>
      <c r="K11" s="61"/>
      <c r="L11" s="62"/>
      <c r="M11" s="40"/>
      <c r="N11" s="41">
        <f t="shared" si="0"/>
        <v>-10</v>
      </c>
      <c r="O11" s="31"/>
      <c r="Q11" s="55">
        <f t="shared" si="1"/>
        <v>-33.84</v>
      </c>
    </row>
    <row r="12" spans="1:17" ht="12.75">
      <c r="A12" s="29">
        <v>10</v>
      </c>
      <c r="B12" s="60">
        <v>37</v>
      </c>
      <c r="C12" s="61">
        <v>20</v>
      </c>
      <c r="D12" s="62">
        <v>0</v>
      </c>
      <c r="E12" s="59"/>
      <c r="F12" s="60"/>
      <c r="G12" s="61"/>
      <c r="H12" s="62"/>
      <c r="I12" s="59"/>
      <c r="J12" s="60"/>
      <c r="K12" s="61"/>
      <c r="L12" s="62"/>
      <c r="M12" s="40"/>
      <c r="N12" s="41">
        <f t="shared" si="0"/>
        <v>-20</v>
      </c>
      <c r="O12" s="31"/>
      <c r="Q12" s="55">
        <f t="shared" si="1"/>
        <v>-53.84</v>
      </c>
    </row>
    <row r="13" spans="1:17" ht="12.75">
      <c r="A13" s="29">
        <v>11</v>
      </c>
      <c r="B13" s="60"/>
      <c r="C13" s="61"/>
      <c r="D13" s="62"/>
      <c r="E13" s="59"/>
      <c r="F13" s="60"/>
      <c r="G13" s="61"/>
      <c r="H13" s="62"/>
      <c r="I13" s="59"/>
      <c r="J13" s="60">
        <v>7</v>
      </c>
      <c r="K13" s="61">
        <v>10</v>
      </c>
      <c r="L13" s="62">
        <v>0</v>
      </c>
      <c r="M13" s="40"/>
      <c r="N13" s="41">
        <f t="shared" si="0"/>
        <v>-10</v>
      </c>
      <c r="O13" s="31"/>
      <c r="Q13" s="55">
        <f t="shared" si="1"/>
        <v>-63.84</v>
      </c>
    </row>
    <row r="14" spans="1:17" ht="12.75">
      <c r="A14" s="29">
        <v>12</v>
      </c>
      <c r="B14" s="60"/>
      <c r="C14" s="61"/>
      <c r="D14" s="62"/>
      <c r="E14" s="59"/>
      <c r="F14" s="60"/>
      <c r="G14" s="61"/>
      <c r="H14" s="62"/>
      <c r="I14" s="59"/>
      <c r="J14" s="60">
        <v>7</v>
      </c>
      <c r="K14" s="61">
        <v>3</v>
      </c>
      <c r="L14" s="62">
        <v>0</v>
      </c>
      <c r="M14" s="40"/>
      <c r="N14" s="41">
        <f t="shared" si="0"/>
        <v>-3</v>
      </c>
      <c r="O14" s="31"/>
      <c r="Q14" s="55">
        <f t="shared" si="1"/>
        <v>-66.84</v>
      </c>
    </row>
    <row r="15" spans="1:17" ht="12.75">
      <c r="A15" s="29">
        <v>13</v>
      </c>
      <c r="B15" s="60"/>
      <c r="C15" s="61"/>
      <c r="D15" s="62"/>
      <c r="E15" s="59"/>
      <c r="F15" s="60">
        <v>9</v>
      </c>
      <c r="G15" s="61">
        <v>10</v>
      </c>
      <c r="H15" s="62">
        <v>0</v>
      </c>
      <c r="I15" s="59"/>
      <c r="J15" s="60"/>
      <c r="K15" s="61"/>
      <c r="L15" s="62"/>
      <c r="M15" s="40"/>
      <c r="N15" s="41">
        <f t="shared" si="0"/>
        <v>-10</v>
      </c>
      <c r="O15" s="31"/>
      <c r="Q15" s="55">
        <f t="shared" si="1"/>
        <v>-76.84</v>
      </c>
    </row>
    <row r="16" spans="1:17" ht="12.75">
      <c r="A16" s="29">
        <v>14</v>
      </c>
      <c r="B16" s="60">
        <v>22</v>
      </c>
      <c r="C16" s="61">
        <v>0</v>
      </c>
      <c r="D16" s="62">
        <v>0</v>
      </c>
      <c r="E16" s="59"/>
      <c r="F16" s="60"/>
      <c r="G16" s="61"/>
      <c r="H16" s="62"/>
      <c r="I16" s="59"/>
      <c r="J16" s="60"/>
      <c r="K16" s="61"/>
      <c r="L16" s="62"/>
      <c r="M16" s="40"/>
      <c r="N16" s="41">
        <f t="shared" si="0"/>
        <v>0</v>
      </c>
      <c r="O16" s="31"/>
      <c r="Q16" s="55">
        <f t="shared" si="1"/>
        <v>-76.84</v>
      </c>
    </row>
    <row r="17" spans="1:17" ht="12.75">
      <c r="A17" s="29">
        <v>15</v>
      </c>
      <c r="B17" s="60"/>
      <c r="C17" s="61"/>
      <c r="D17" s="62"/>
      <c r="E17" s="59"/>
      <c r="F17" s="60">
        <v>18</v>
      </c>
      <c r="G17" s="61">
        <v>10</v>
      </c>
      <c r="H17" s="62">
        <v>0</v>
      </c>
      <c r="I17" s="59"/>
      <c r="J17" s="60"/>
      <c r="K17" s="61"/>
      <c r="L17" s="62"/>
      <c r="M17" s="40"/>
      <c r="N17" s="41">
        <f t="shared" si="0"/>
        <v>-10</v>
      </c>
      <c r="O17" s="31"/>
      <c r="Q17" s="55">
        <f t="shared" si="1"/>
        <v>-86.84</v>
      </c>
    </row>
    <row r="18" spans="1:17" ht="12.75">
      <c r="A18" s="29">
        <v>16</v>
      </c>
      <c r="B18" s="60">
        <v>7</v>
      </c>
      <c r="C18" s="61">
        <v>5</v>
      </c>
      <c r="D18" s="62">
        <v>0</v>
      </c>
      <c r="E18" s="59"/>
      <c r="F18" s="60"/>
      <c r="G18" s="61"/>
      <c r="H18" s="62"/>
      <c r="I18" s="59"/>
      <c r="J18" s="60"/>
      <c r="K18" s="61"/>
      <c r="L18" s="62"/>
      <c r="M18" s="40"/>
      <c r="N18" s="41">
        <f t="shared" si="0"/>
        <v>-5</v>
      </c>
      <c r="O18" s="31"/>
      <c r="Q18" s="55">
        <f t="shared" si="1"/>
        <v>-91.84</v>
      </c>
    </row>
    <row r="19" spans="1:17" ht="12.75">
      <c r="A19" s="29">
        <v>17</v>
      </c>
      <c r="B19" s="60"/>
      <c r="C19" s="61"/>
      <c r="D19" s="62"/>
      <c r="E19" s="59"/>
      <c r="F19" s="60"/>
      <c r="G19" s="61"/>
      <c r="H19" s="62"/>
      <c r="I19" s="59"/>
      <c r="J19" s="60"/>
      <c r="K19" s="61"/>
      <c r="L19" s="62"/>
      <c r="M19" s="40"/>
      <c r="N19" s="41">
        <f t="shared" si="0"/>
        <v>0</v>
      </c>
      <c r="O19" s="31"/>
      <c r="Q19" s="55">
        <f t="shared" si="1"/>
        <v>-91.84</v>
      </c>
    </row>
    <row r="20" spans="1:17" ht="12.75">
      <c r="A20" s="29">
        <v>18</v>
      </c>
      <c r="B20" s="60"/>
      <c r="C20" s="61"/>
      <c r="D20" s="62"/>
      <c r="E20" s="59"/>
      <c r="F20" s="60"/>
      <c r="G20" s="61"/>
      <c r="H20" s="62"/>
      <c r="I20" s="59"/>
      <c r="J20" s="60"/>
      <c r="K20" s="61"/>
      <c r="L20" s="62"/>
      <c r="M20" s="40"/>
      <c r="N20" s="41">
        <f t="shared" si="0"/>
        <v>0</v>
      </c>
      <c r="O20" s="31"/>
      <c r="Q20" s="55">
        <f t="shared" si="1"/>
        <v>-91.84</v>
      </c>
    </row>
    <row r="21" spans="1:17" ht="12.75">
      <c r="A21" s="29">
        <v>19</v>
      </c>
      <c r="B21" s="60"/>
      <c r="C21" s="61"/>
      <c r="D21" s="62"/>
      <c r="E21" s="59"/>
      <c r="F21" s="60"/>
      <c r="G21" s="61"/>
      <c r="H21" s="62"/>
      <c r="I21" s="59"/>
      <c r="J21" s="60"/>
      <c r="K21" s="61"/>
      <c r="L21" s="62"/>
      <c r="M21" s="40"/>
      <c r="N21" s="41">
        <f t="shared" si="0"/>
        <v>0</v>
      </c>
      <c r="O21" s="31"/>
      <c r="Q21" s="55">
        <f t="shared" si="1"/>
        <v>-91.84</v>
      </c>
    </row>
    <row r="22" spans="1:17" ht="12.75">
      <c r="A22" s="29">
        <v>20</v>
      </c>
      <c r="B22" s="60"/>
      <c r="C22" s="61"/>
      <c r="D22" s="62"/>
      <c r="E22" s="59"/>
      <c r="F22" s="60"/>
      <c r="G22" s="61"/>
      <c r="H22" s="62"/>
      <c r="I22" s="59"/>
      <c r="J22" s="60"/>
      <c r="K22" s="61"/>
      <c r="L22" s="62"/>
      <c r="M22" s="40"/>
      <c r="N22" s="41">
        <f t="shared" si="0"/>
        <v>0</v>
      </c>
      <c r="O22" s="31"/>
      <c r="Q22" s="55">
        <f t="shared" si="1"/>
        <v>-91.84</v>
      </c>
    </row>
    <row r="23" spans="1:17" ht="12.75">
      <c r="A23" s="29">
        <v>21</v>
      </c>
      <c r="B23" s="60"/>
      <c r="C23" s="61"/>
      <c r="D23" s="62"/>
      <c r="E23" s="59"/>
      <c r="F23" s="60"/>
      <c r="G23" s="61"/>
      <c r="H23" s="62"/>
      <c r="I23" s="59"/>
      <c r="J23" s="60"/>
      <c r="K23" s="61"/>
      <c r="L23" s="62"/>
      <c r="M23" s="40"/>
      <c r="N23" s="41">
        <f t="shared" si="0"/>
        <v>0</v>
      </c>
      <c r="O23" s="31"/>
      <c r="Q23" s="55">
        <f t="shared" si="1"/>
        <v>-91.84</v>
      </c>
    </row>
    <row r="24" spans="1:17" ht="12.75">
      <c r="A24" s="29">
        <v>22</v>
      </c>
      <c r="B24" s="60"/>
      <c r="C24" s="61"/>
      <c r="D24" s="62"/>
      <c r="E24" s="59"/>
      <c r="F24" s="60"/>
      <c r="G24" s="61"/>
      <c r="H24" s="62"/>
      <c r="I24" s="59"/>
      <c r="J24" s="60"/>
      <c r="K24" s="61"/>
      <c r="L24" s="62"/>
      <c r="M24" s="40"/>
      <c r="N24" s="41">
        <f t="shared" si="0"/>
        <v>0</v>
      </c>
      <c r="O24" s="31"/>
      <c r="Q24" s="55">
        <f t="shared" si="1"/>
        <v>-91.84</v>
      </c>
    </row>
    <row r="25" spans="1:17" ht="12.75">
      <c r="A25" s="29">
        <v>23</v>
      </c>
      <c r="B25" s="60"/>
      <c r="C25" s="61"/>
      <c r="D25" s="62"/>
      <c r="E25" s="59"/>
      <c r="F25" s="60"/>
      <c r="G25" s="61"/>
      <c r="H25" s="62"/>
      <c r="I25" s="59"/>
      <c r="J25" s="60"/>
      <c r="K25" s="61"/>
      <c r="L25" s="62"/>
      <c r="M25" s="40"/>
      <c r="N25" s="41">
        <f t="shared" si="0"/>
        <v>0</v>
      </c>
      <c r="O25" s="31"/>
      <c r="Q25" s="55">
        <f t="shared" si="1"/>
        <v>-91.84</v>
      </c>
    </row>
    <row r="26" spans="1:17" ht="12.75">
      <c r="A26" s="29">
        <v>24</v>
      </c>
      <c r="B26" s="60"/>
      <c r="C26" s="61"/>
      <c r="D26" s="62"/>
      <c r="E26" s="59"/>
      <c r="F26" s="60"/>
      <c r="G26" s="61"/>
      <c r="H26" s="62"/>
      <c r="I26" s="59"/>
      <c r="J26" s="60"/>
      <c r="K26" s="61"/>
      <c r="L26" s="62"/>
      <c r="M26" s="40"/>
      <c r="N26" s="41">
        <f t="shared" si="0"/>
        <v>0</v>
      </c>
      <c r="O26" s="31"/>
      <c r="Q26" s="55">
        <f t="shared" si="1"/>
        <v>-91.84</v>
      </c>
    </row>
    <row r="27" spans="1:17" ht="12.75">
      <c r="A27" s="29">
        <v>25</v>
      </c>
      <c r="B27" s="60"/>
      <c r="C27" s="61"/>
      <c r="D27" s="62"/>
      <c r="E27" s="59"/>
      <c r="F27" s="60"/>
      <c r="G27" s="61"/>
      <c r="H27" s="62"/>
      <c r="I27" s="59"/>
      <c r="J27" s="60"/>
      <c r="K27" s="61"/>
      <c r="L27" s="62"/>
      <c r="M27" s="40"/>
      <c r="N27" s="41">
        <f t="shared" si="0"/>
        <v>0</v>
      </c>
      <c r="O27" s="31"/>
      <c r="Q27" s="55">
        <f t="shared" si="1"/>
        <v>-91.84</v>
      </c>
    </row>
    <row r="28" spans="1:17" ht="12.75">
      <c r="A28" s="29">
        <v>26</v>
      </c>
      <c r="B28" s="60"/>
      <c r="C28" s="61"/>
      <c r="D28" s="62"/>
      <c r="E28" s="59"/>
      <c r="F28" s="60"/>
      <c r="G28" s="61"/>
      <c r="H28" s="62"/>
      <c r="I28" s="59"/>
      <c r="J28" s="60"/>
      <c r="K28" s="61"/>
      <c r="L28" s="62"/>
      <c r="M28" s="40"/>
      <c r="N28" s="41">
        <f t="shared" si="0"/>
        <v>0</v>
      </c>
      <c r="O28" s="31"/>
      <c r="Q28" s="55">
        <f t="shared" si="1"/>
        <v>-91.84</v>
      </c>
    </row>
    <row r="29" spans="1:17" ht="12.75">
      <c r="A29" s="29">
        <v>27</v>
      </c>
      <c r="B29" s="60"/>
      <c r="C29" s="61"/>
      <c r="D29" s="62"/>
      <c r="E29" s="59"/>
      <c r="F29" s="60"/>
      <c r="G29" s="61"/>
      <c r="H29" s="62"/>
      <c r="I29" s="59"/>
      <c r="J29" s="60"/>
      <c r="K29" s="61"/>
      <c r="L29" s="62"/>
      <c r="M29" s="40"/>
      <c r="N29" s="41">
        <f t="shared" si="0"/>
        <v>0</v>
      </c>
      <c r="O29" s="31"/>
      <c r="Q29" s="55">
        <f t="shared" si="1"/>
        <v>-91.84</v>
      </c>
    </row>
    <row r="30" spans="1:17" ht="12.75">
      <c r="A30" s="29">
        <v>28</v>
      </c>
      <c r="B30" s="60"/>
      <c r="C30" s="61"/>
      <c r="D30" s="62"/>
      <c r="E30" s="59"/>
      <c r="F30" s="60"/>
      <c r="G30" s="61"/>
      <c r="H30" s="62"/>
      <c r="I30" s="59"/>
      <c r="J30" s="60"/>
      <c r="K30" s="61"/>
      <c r="L30" s="62"/>
      <c r="M30" s="40"/>
      <c r="N30" s="41">
        <f t="shared" si="0"/>
        <v>0</v>
      </c>
      <c r="O30" s="31"/>
      <c r="Q30" s="55">
        <f t="shared" si="1"/>
        <v>-91.84</v>
      </c>
    </row>
    <row r="31" spans="1:17" ht="12.75">
      <c r="A31" s="29">
        <v>29</v>
      </c>
      <c r="B31" s="60"/>
      <c r="C31" s="61"/>
      <c r="D31" s="62"/>
      <c r="E31" s="59"/>
      <c r="F31" s="60"/>
      <c r="G31" s="61"/>
      <c r="H31" s="62"/>
      <c r="I31" s="59"/>
      <c r="J31" s="60"/>
      <c r="K31" s="61"/>
      <c r="L31" s="62"/>
      <c r="M31" s="40"/>
      <c r="N31" s="41">
        <f t="shared" si="0"/>
        <v>0</v>
      </c>
      <c r="O31" s="31"/>
      <c r="Q31" s="55">
        <f t="shared" si="1"/>
        <v>-91.84</v>
      </c>
    </row>
    <row r="32" spans="1:17" ht="12.75">
      <c r="A32" s="29">
        <v>30</v>
      </c>
      <c r="B32" s="60"/>
      <c r="C32" s="61"/>
      <c r="D32" s="62"/>
      <c r="E32" s="59"/>
      <c r="F32" s="60"/>
      <c r="G32" s="61"/>
      <c r="H32" s="62"/>
      <c r="I32" s="59"/>
      <c r="J32" s="60"/>
      <c r="K32" s="61"/>
      <c r="L32" s="62"/>
      <c r="M32" s="40"/>
      <c r="N32" s="41">
        <f t="shared" si="0"/>
        <v>0</v>
      </c>
      <c r="O32" s="31"/>
      <c r="Q32" s="55">
        <f t="shared" si="1"/>
        <v>-91.84</v>
      </c>
    </row>
    <row r="33" spans="1:17" ht="12.75">
      <c r="A33" s="29">
        <v>31</v>
      </c>
      <c r="B33" s="60"/>
      <c r="C33" s="61"/>
      <c r="D33" s="62"/>
      <c r="E33" s="59"/>
      <c r="F33" s="60"/>
      <c r="G33" s="61"/>
      <c r="H33" s="62"/>
      <c r="I33" s="59"/>
      <c r="J33" s="60"/>
      <c r="K33" s="61"/>
      <c r="L33" s="62"/>
      <c r="M33" s="40"/>
      <c r="N33" s="41">
        <f t="shared" si="0"/>
        <v>0</v>
      </c>
      <c r="O33" s="31"/>
      <c r="Q33" s="55">
        <f t="shared" si="1"/>
        <v>-91.84</v>
      </c>
    </row>
    <row r="34" spans="1:17" ht="12.75">
      <c r="A34" s="29">
        <v>32</v>
      </c>
      <c r="B34" s="60"/>
      <c r="C34" s="61"/>
      <c r="D34" s="62"/>
      <c r="E34" s="59"/>
      <c r="F34" s="60"/>
      <c r="G34" s="61"/>
      <c r="H34" s="62"/>
      <c r="I34" s="59"/>
      <c r="J34" s="60"/>
      <c r="K34" s="61"/>
      <c r="L34" s="62"/>
      <c r="M34" s="40"/>
      <c r="N34" s="41">
        <f t="shared" si="0"/>
        <v>0</v>
      </c>
      <c r="O34" s="31"/>
      <c r="Q34" s="55">
        <f t="shared" si="1"/>
        <v>-91.84</v>
      </c>
    </row>
    <row r="35" spans="1:17" ht="12.75">
      <c r="A35" s="29">
        <v>33</v>
      </c>
      <c r="B35" s="60"/>
      <c r="C35" s="61"/>
      <c r="D35" s="62"/>
      <c r="E35" s="59"/>
      <c r="F35" s="60"/>
      <c r="G35" s="61"/>
      <c r="H35" s="62"/>
      <c r="I35" s="59"/>
      <c r="J35" s="60"/>
      <c r="K35" s="61"/>
      <c r="L35" s="62"/>
      <c r="M35" s="40"/>
      <c r="N35" s="41">
        <f t="shared" si="0"/>
        <v>0</v>
      </c>
      <c r="O35" s="31"/>
      <c r="Q35" s="55">
        <f t="shared" si="1"/>
        <v>-91.84</v>
      </c>
    </row>
    <row r="36" spans="1:17" ht="12.75">
      <c r="A36" s="29">
        <v>34</v>
      </c>
      <c r="B36" s="60"/>
      <c r="C36" s="61"/>
      <c r="D36" s="62"/>
      <c r="E36" s="59"/>
      <c r="F36" s="60"/>
      <c r="G36" s="61"/>
      <c r="H36" s="62"/>
      <c r="I36" s="59"/>
      <c r="J36" s="60"/>
      <c r="K36" s="61"/>
      <c r="L36" s="62"/>
      <c r="M36" s="40"/>
      <c r="N36" s="41">
        <f t="shared" si="0"/>
        <v>0</v>
      </c>
      <c r="O36" s="31"/>
      <c r="Q36" s="55">
        <f t="shared" si="1"/>
        <v>-91.84</v>
      </c>
    </row>
    <row r="37" spans="1:15" ht="12.75">
      <c r="A37" s="29">
        <v>35</v>
      </c>
      <c r="B37" s="60"/>
      <c r="C37" s="61"/>
      <c r="D37" s="62"/>
      <c r="E37" s="59"/>
      <c r="F37" s="60"/>
      <c r="G37" s="61"/>
      <c r="H37" s="62"/>
      <c r="I37" s="59"/>
      <c r="J37" s="60"/>
      <c r="K37" s="61"/>
      <c r="L37" s="62"/>
      <c r="M37" s="40"/>
      <c r="N37" s="41">
        <f t="shared" si="0"/>
        <v>0</v>
      </c>
      <c r="O37" s="31"/>
    </row>
    <row r="38" spans="1:15" ht="12.75">
      <c r="A38" s="29">
        <v>36</v>
      </c>
      <c r="B38" s="60"/>
      <c r="C38" s="61"/>
      <c r="D38" s="62"/>
      <c r="E38" s="59"/>
      <c r="F38" s="60"/>
      <c r="G38" s="61"/>
      <c r="H38" s="62"/>
      <c r="I38" s="59"/>
      <c r="J38" s="60"/>
      <c r="K38" s="61"/>
      <c r="L38" s="62"/>
      <c r="M38" s="40"/>
      <c r="N38" s="41">
        <f t="shared" si="0"/>
        <v>0</v>
      </c>
      <c r="O38" s="31"/>
    </row>
    <row r="39" spans="1:15" ht="12.75">
      <c r="A39" s="29">
        <v>37</v>
      </c>
      <c r="B39" s="60"/>
      <c r="C39" s="61"/>
      <c r="D39" s="62"/>
      <c r="E39" s="59"/>
      <c r="F39" s="60"/>
      <c r="G39" s="61"/>
      <c r="H39" s="62"/>
      <c r="I39" s="59"/>
      <c r="J39" s="60"/>
      <c r="K39" s="61"/>
      <c r="L39" s="62"/>
      <c r="M39" s="40"/>
      <c r="N39" s="41">
        <f t="shared" si="0"/>
        <v>0</v>
      </c>
      <c r="O39" s="31"/>
    </row>
    <row r="40" spans="1:15" ht="12.75">
      <c r="A40" s="29">
        <v>38</v>
      </c>
      <c r="B40" s="60"/>
      <c r="C40" s="61"/>
      <c r="D40" s="62"/>
      <c r="E40" s="59"/>
      <c r="F40" s="60"/>
      <c r="G40" s="61"/>
      <c r="H40" s="62"/>
      <c r="I40" s="59"/>
      <c r="J40" s="60"/>
      <c r="K40" s="61"/>
      <c r="L40" s="62"/>
      <c r="M40" s="40"/>
      <c r="N40" s="41">
        <f t="shared" si="0"/>
        <v>0</v>
      </c>
      <c r="O40" s="31"/>
    </row>
    <row r="41" spans="1:15" ht="12.75">
      <c r="A41" s="29">
        <v>39</v>
      </c>
      <c r="B41" s="60"/>
      <c r="C41" s="61"/>
      <c r="D41" s="62"/>
      <c r="E41" s="59"/>
      <c r="F41" s="60"/>
      <c r="G41" s="61"/>
      <c r="H41" s="62"/>
      <c r="I41" s="59"/>
      <c r="J41" s="60"/>
      <c r="K41" s="61"/>
      <c r="L41" s="62"/>
      <c r="M41" s="40"/>
      <c r="N41" s="41">
        <f t="shared" si="0"/>
        <v>0</v>
      </c>
      <c r="O41" s="31"/>
    </row>
    <row r="42" spans="1:15" ht="12.75">
      <c r="A42" s="29">
        <v>40</v>
      </c>
      <c r="B42" s="60"/>
      <c r="C42" s="61"/>
      <c r="D42" s="62"/>
      <c r="E42" s="59"/>
      <c r="F42" s="60"/>
      <c r="G42" s="61"/>
      <c r="H42" s="62"/>
      <c r="I42" s="59"/>
      <c r="J42" s="60"/>
      <c r="K42" s="61"/>
      <c r="L42" s="62"/>
      <c r="M42" s="40"/>
      <c r="N42" s="41">
        <f t="shared" si="0"/>
        <v>0</v>
      </c>
      <c r="O42" s="31"/>
    </row>
    <row r="43" spans="1:15" ht="12.75">
      <c r="A43" s="29">
        <v>41</v>
      </c>
      <c r="B43" s="60"/>
      <c r="C43" s="61"/>
      <c r="D43" s="62"/>
      <c r="E43" s="59"/>
      <c r="F43" s="60"/>
      <c r="G43" s="61"/>
      <c r="H43" s="62"/>
      <c r="I43" s="59"/>
      <c r="J43" s="60"/>
      <c r="K43" s="61"/>
      <c r="L43" s="62"/>
      <c r="M43" s="40"/>
      <c r="N43" s="41">
        <f t="shared" si="0"/>
        <v>0</v>
      </c>
      <c r="O43" s="31"/>
    </row>
    <row r="44" spans="1:15" ht="12.75">
      <c r="A44" s="29">
        <v>42</v>
      </c>
      <c r="B44" s="60"/>
      <c r="C44" s="61"/>
      <c r="D44" s="62"/>
      <c r="E44" s="59"/>
      <c r="F44" s="60"/>
      <c r="G44" s="61"/>
      <c r="H44" s="62"/>
      <c r="I44" s="59"/>
      <c r="J44" s="60"/>
      <c r="K44" s="61"/>
      <c r="L44" s="62"/>
      <c r="M44" s="40"/>
      <c r="N44" s="41">
        <f t="shared" si="0"/>
        <v>0</v>
      </c>
      <c r="O44" s="31"/>
    </row>
    <row r="45" spans="1:15" ht="12.75">
      <c r="A45" s="29">
        <v>43</v>
      </c>
      <c r="B45" s="60"/>
      <c r="C45" s="61"/>
      <c r="D45" s="62"/>
      <c r="E45" s="59"/>
      <c r="F45" s="60"/>
      <c r="G45" s="61"/>
      <c r="H45" s="62"/>
      <c r="I45" s="59"/>
      <c r="J45" s="60"/>
      <c r="K45" s="61"/>
      <c r="L45" s="62"/>
      <c r="M45" s="40"/>
      <c r="N45" s="41">
        <f t="shared" si="0"/>
        <v>0</v>
      </c>
      <c r="O45" s="31"/>
    </row>
    <row r="46" spans="1:15" ht="12.75">
      <c r="A46" s="29">
        <v>44</v>
      </c>
      <c r="B46" s="60"/>
      <c r="C46" s="61"/>
      <c r="D46" s="62"/>
      <c r="E46" s="59"/>
      <c r="F46" s="60"/>
      <c r="G46" s="61"/>
      <c r="H46" s="62"/>
      <c r="I46" s="59"/>
      <c r="J46" s="60"/>
      <c r="K46" s="61"/>
      <c r="L46" s="62"/>
      <c r="M46" s="40"/>
      <c r="N46" s="41">
        <f t="shared" si="0"/>
        <v>0</v>
      </c>
      <c r="O46" s="31"/>
    </row>
    <row r="47" spans="1:15" ht="12.75">
      <c r="A47" s="29">
        <v>45</v>
      </c>
      <c r="B47" s="60"/>
      <c r="C47" s="61"/>
      <c r="D47" s="62"/>
      <c r="E47" s="59"/>
      <c r="F47" s="60"/>
      <c r="G47" s="61"/>
      <c r="H47" s="62"/>
      <c r="I47" s="59"/>
      <c r="J47" s="60"/>
      <c r="K47" s="61"/>
      <c r="L47" s="62"/>
      <c r="M47" s="40"/>
      <c r="N47" s="41">
        <f t="shared" si="0"/>
        <v>0</v>
      </c>
      <c r="O47" s="31"/>
    </row>
    <row r="48" spans="1:15" ht="12.75">
      <c r="A48" s="29">
        <v>46</v>
      </c>
      <c r="B48" s="60"/>
      <c r="C48" s="61"/>
      <c r="D48" s="62"/>
      <c r="E48" s="59"/>
      <c r="F48" s="60"/>
      <c r="G48" s="61"/>
      <c r="H48" s="62"/>
      <c r="I48" s="59"/>
      <c r="J48" s="60"/>
      <c r="K48" s="61"/>
      <c r="L48" s="62"/>
      <c r="M48" s="40"/>
      <c r="N48" s="41">
        <f t="shared" si="0"/>
        <v>0</v>
      </c>
      <c r="O48" s="31"/>
    </row>
    <row r="49" spans="1:15" ht="12.75">
      <c r="A49" s="29">
        <v>47</v>
      </c>
      <c r="B49" s="60"/>
      <c r="C49" s="61"/>
      <c r="D49" s="62"/>
      <c r="E49" s="59"/>
      <c r="F49" s="60"/>
      <c r="G49" s="61"/>
      <c r="H49" s="62"/>
      <c r="I49" s="59"/>
      <c r="J49" s="60"/>
      <c r="K49" s="61"/>
      <c r="L49" s="62"/>
      <c r="M49" s="40"/>
      <c r="N49" s="41">
        <f t="shared" si="0"/>
        <v>0</v>
      </c>
      <c r="O49" s="31"/>
    </row>
    <row r="50" spans="1:15" ht="12.75">
      <c r="A50" s="29">
        <v>48</v>
      </c>
      <c r="B50" s="60"/>
      <c r="C50" s="61"/>
      <c r="D50" s="62"/>
      <c r="E50" s="59"/>
      <c r="F50" s="60"/>
      <c r="G50" s="61"/>
      <c r="H50" s="62"/>
      <c r="I50" s="59"/>
      <c r="J50" s="60"/>
      <c r="K50" s="61"/>
      <c r="L50" s="62"/>
      <c r="M50" s="40"/>
      <c r="N50" s="41">
        <f t="shared" si="0"/>
        <v>0</v>
      </c>
      <c r="O50" s="31"/>
    </row>
    <row r="51" spans="1:15" ht="12.75">
      <c r="A51" s="29">
        <v>49</v>
      </c>
      <c r="B51" s="60"/>
      <c r="C51" s="61"/>
      <c r="D51" s="62"/>
      <c r="E51" s="59"/>
      <c r="F51" s="60"/>
      <c r="G51" s="61"/>
      <c r="H51" s="62"/>
      <c r="I51" s="59"/>
      <c r="J51" s="60"/>
      <c r="K51" s="61"/>
      <c r="L51" s="62"/>
      <c r="M51" s="40"/>
      <c r="N51" s="41">
        <f t="shared" si="0"/>
        <v>0</v>
      </c>
      <c r="O51" s="31"/>
    </row>
    <row r="52" spans="1:15" ht="12.75">
      <c r="A52" s="29">
        <v>50</v>
      </c>
      <c r="B52" s="60"/>
      <c r="C52" s="61"/>
      <c r="D52" s="62"/>
      <c r="E52" s="59"/>
      <c r="F52" s="60"/>
      <c r="G52" s="61"/>
      <c r="H52" s="62"/>
      <c r="I52" s="59"/>
      <c r="J52" s="60"/>
      <c r="K52" s="61"/>
      <c r="L52" s="62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47</v>
      </c>
      <c r="D54" s="47">
        <f>SUM(D3:D52)</f>
        <v>0</v>
      </c>
      <c r="E54" s="48"/>
      <c r="F54" s="31"/>
      <c r="G54" s="46">
        <f>SUM(G3:G52)</f>
        <v>30</v>
      </c>
      <c r="H54" s="47">
        <f>SUM(H3:H52)</f>
        <v>0</v>
      </c>
      <c r="I54" s="49"/>
      <c r="J54" s="31"/>
      <c r="K54" s="46">
        <f>SUM(K3:K52)</f>
        <v>63</v>
      </c>
      <c r="L54" s="47">
        <f>SUM(L3:L52)</f>
        <v>48.16</v>
      </c>
      <c r="M54" s="50"/>
      <c r="N54" s="51">
        <f>SUM(N3:N52)</f>
        <v>-91.84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32">
        <v>16</v>
      </c>
      <c r="C58" s="132"/>
      <c r="D58" s="132"/>
      <c r="F58" s="128">
        <f>(N54/F61)</f>
        <v>-0.656</v>
      </c>
      <c r="G58" s="128"/>
      <c r="H58" s="128"/>
      <c r="J58" s="129">
        <f>N54/B58</f>
        <v>-5.74</v>
      </c>
      <c r="K58" s="129"/>
      <c r="L58" s="129"/>
    </row>
    <row r="59" spans="2:12" ht="12.75" customHeight="1">
      <c r="B59" s="132"/>
      <c r="C59" s="132"/>
      <c r="D59" s="132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140</v>
      </c>
    </row>
    <row r="62" ht="12.75">
      <c r="F62" s="54">
        <f>SUM(D54,H54,L54)</f>
        <v>48.16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Q68"/>
  <sheetViews>
    <sheetView workbookViewId="0" topLeftCell="A13">
      <selection activeCell="G48" sqref="G48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6" ht="12.75">
      <c r="A1" s="63"/>
      <c r="B1" s="133" t="s">
        <v>11</v>
      </c>
      <c r="C1" s="133"/>
      <c r="D1" s="133"/>
      <c r="E1" s="64"/>
      <c r="F1" s="133" t="s">
        <v>12</v>
      </c>
      <c r="G1" s="133"/>
      <c r="H1" s="133"/>
      <c r="I1" s="65"/>
      <c r="J1" s="133" t="s">
        <v>13</v>
      </c>
      <c r="K1" s="133"/>
      <c r="L1" s="133"/>
      <c r="M1" s="66"/>
      <c r="N1" s="65"/>
      <c r="O1" s="67"/>
      <c r="P1" s="1"/>
    </row>
    <row r="2" spans="1:16" ht="12.75">
      <c r="A2" s="65"/>
      <c r="B2" s="68" t="s">
        <v>14</v>
      </c>
      <c r="C2" s="68" t="s">
        <v>2</v>
      </c>
      <c r="D2" s="68" t="s">
        <v>15</v>
      </c>
      <c r="E2" s="64"/>
      <c r="F2" s="69" t="s">
        <v>14</v>
      </c>
      <c r="G2" s="69" t="s">
        <v>2</v>
      </c>
      <c r="H2" s="69" t="s">
        <v>15</v>
      </c>
      <c r="I2" s="65"/>
      <c r="J2" s="70" t="s">
        <v>14</v>
      </c>
      <c r="K2" s="70" t="s">
        <v>2</v>
      </c>
      <c r="L2" s="70" t="s">
        <v>15</v>
      </c>
      <c r="M2" s="71"/>
      <c r="N2" s="72" t="s">
        <v>5</v>
      </c>
      <c r="O2" s="67"/>
      <c r="P2" s="1"/>
    </row>
    <row r="3" spans="1:17" ht="12.75">
      <c r="A3" s="65">
        <v>1</v>
      </c>
      <c r="B3" s="56"/>
      <c r="C3" s="57"/>
      <c r="D3" s="58"/>
      <c r="E3" s="64"/>
      <c r="F3" s="56"/>
      <c r="G3" s="57"/>
      <c r="H3" s="58"/>
      <c r="I3" s="64"/>
      <c r="J3" s="56">
        <v>2</v>
      </c>
      <c r="K3" s="57">
        <v>1</v>
      </c>
      <c r="L3" s="58">
        <v>3</v>
      </c>
      <c r="M3" s="73"/>
      <c r="N3" s="74">
        <f>D3+H3+L3-K3-G3-C3</f>
        <v>2</v>
      </c>
      <c r="O3" s="67"/>
      <c r="P3" s="1"/>
      <c r="Q3" s="55">
        <f>SUM(N3)</f>
        <v>2</v>
      </c>
    </row>
    <row r="4" spans="1:17" ht="12.75">
      <c r="A4" s="65">
        <v>2</v>
      </c>
      <c r="B4" s="60"/>
      <c r="C4" s="61"/>
      <c r="D4" s="62"/>
      <c r="E4" s="64"/>
      <c r="F4" s="60"/>
      <c r="G4" s="61"/>
      <c r="H4" s="62"/>
      <c r="I4" s="64"/>
      <c r="J4" s="60">
        <v>3</v>
      </c>
      <c r="K4" s="61">
        <v>3</v>
      </c>
      <c r="L4" s="62">
        <v>10</v>
      </c>
      <c r="M4" s="73"/>
      <c r="N4" s="74">
        <f aca="true" t="shared" si="0" ref="N4:N52">D4+H4+L4-K4-G4-C4</f>
        <v>7</v>
      </c>
      <c r="O4" s="67"/>
      <c r="P4" s="1"/>
      <c r="Q4" s="55">
        <f aca="true" t="shared" si="1" ref="Q4:Q36">SUM(Q3,N4)</f>
        <v>9</v>
      </c>
    </row>
    <row r="5" spans="1:17" ht="12.75">
      <c r="A5" s="65">
        <v>3</v>
      </c>
      <c r="B5" s="60"/>
      <c r="C5" s="61"/>
      <c r="D5" s="62"/>
      <c r="E5" s="64"/>
      <c r="F5" s="60"/>
      <c r="G5" s="61"/>
      <c r="H5" s="62"/>
      <c r="I5" s="64"/>
      <c r="J5" s="60">
        <v>6</v>
      </c>
      <c r="K5" s="61">
        <v>10</v>
      </c>
      <c r="L5" s="62">
        <v>0</v>
      </c>
      <c r="M5" s="73"/>
      <c r="N5" s="74">
        <f t="shared" si="0"/>
        <v>-10</v>
      </c>
      <c r="O5" s="67"/>
      <c r="P5" s="1"/>
      <c r="Q5" s="55">
        <f t="shared" si="1"/>
        <v>-1</v>
      </c>
    </row>
    <row r="6" spans="1:17" ht="12.75">
      <c r="A6" s="65">
        <v>4</v>
      </c>
      <c r="B6" s="60">
        <v>1</v>
      </c>
      <c r="C6" s="61">
        <v>0</v>
      </c>
      <c r="D6" s="62">
        <v>100</v>
      </c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100</v>
      </c>
      <c r="O6" s="67"/>
      <c r="P6" s="1"/>
      <c r="Q6" s="55">
        <f t="shared" si="1"/>
        <v>99</v>
      </c>
    </row>
    <row r="7" spans="1:17" ht="12.75">
      <c r="A7" s="65">
        <v>5</v>
      </c>
      <c r="B7" s="60">
        <v>227</v>
      </c>
      <c r="C7" s="61">
        <v>100</v>
      </c>
      <c r="D7" s="62">
        <v>0</v>
      </c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-100</v>
      </c>
      <c r="O7" s="67"/>
      <c r="P7" s="1"/>
      <c r="Q7" s="55">
        <f t="shared" si="1"/>
        <v>-1</v>
      </c>
    </row>
    <row r="8" spans="1:17" ht="12.75">
      <c r="A8" s="65">
        <v>6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55">
        <f t="shared" si="1"/>
        <v>-1</v>
      </c>
    </row>
    <row r="9" spans="1:17" ht="12.75">
      <c r="A9" s="65">
        <v>7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55">
        <f t="shared" si="1"/>
        <v>-1</v>
      </c>
    </row>
    <row r="10" spans="1:17" ht="12.75">
      <c r="A10" s="65">
        <v>8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55">
        <f t="shared" si="1"/>
        <v>-1</v>
      </c>
    </row>
    <row r="11" spans="1:17" ht="12.75">
      <c r="A11" s="65">
        <v>9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55">
        <f t="shared" si="1"/>
        <v>-1</v>
      </c>
    </row>
    <row r="12" spans="1:17" ht="12.75">
      <c r="A12" s="65">
        <v>10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55">
        <f t="shared" si="1"/>
        <v>-1</v>
      </c>
    </row>
    <row r="13" spans="1:17" ht="12.75">
      <c r="A13" s="65">
        <v>11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55">
        <f t="shared" si="1"/>
        <v>-1</v>
      </c>
    </row>
    <row r="14" spans="1:17" ht="12.75">
      <c r="A14" s="65">
        <v>12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55">
        <f t="shared" si="1"/>
        <v>-1</v>
      </c>
    </row>
    <row r="15" spans="1:17" ht="12.75">
      <c r="A15" s="65">
        <v>13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55">
        <f t="shared" si="1"/>
        <v>-1</v>
      </c>
    </row>
    <row r="16" spans="1:17" ht="12.75">
      <c r="A16" s="65">
        <v>14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55">
        <f t="shared" si="1"/>
        <v>-1</v>
      </c>
    </row>
    <row r="17" spans="1:17" ht="12.75">
      <c r="A17" s="65">
        <v>15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55">
        <f t="shared" si="1"/>
        <v>-1</v>
      </c>
    </row>
    <row r="18" spans="1:17" ht="12.75">
      <c r="A18" s="65">
        <v>16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55">
        <f t="shared" si="1"/>
        <v>-1</v>
      </c>
    </row>
    <row r="19" spans="1:17" ht="12.75">
      <c r="A19" s="65">
        <v>17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55">
        <f t="shared" si="1"/>
        <v>-1</v>
      </c>
    </row>
    <row r="20" spans="1:17" ht="12.75">
      <c r="A20" s="65">
        <v>18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55">
        <f t="shared" si="1"/>
        <v>-1</v>
      </c>
    </row>
    <row r="21" spans="1:17" ht="12.75">
      <c r="A21" s="65">
        <v>19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55">
        <f t="shared" si="1"/>
        <v>-1</v>
      </c>
    </row>
    <row r="22" spans="1:17" ht="12.75">
      <c r="A22" s="65">
        <v>20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55">
        <f t="shared" si="1"/>
        <v>-1</v>
      </c>
    </row>
    <row r="23" spans="1:17" ht="12.75">
      <c r="A23" s="65">
        <v>21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55">
        <f t="shared" si="1"/>
        <v>-1</v>
      </c>
    </row>
    <row r="24" spans="1:17" ht="12.75">
      <c r="A24" s="65">
        <v>22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55">
        <f t="shared" si="1"/>
        <v>-1</v>
      </c>
    </row>
    <row r="25" spans="1:17" ht="12.75">
      <c r="A25" s="65">
        <v>23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55">
        <f t="shared" si="1"/>
        <v>-1</v>
      </c>
    </row>
    <row r="26" spans="1:17" ht="12.75">
      <c r="A26" s="65">
        <v>24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55">
        <f t="shared" si="1"/>
        <v>-1</v>
      </c>
    </row>
    <row r="27" spans="1:17" ht="12.75">
      <c r="A27" s="65">
        <v>25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55">
        <f t="shared" si="1"/>
        <v>-1</v>
      </c>
    </row>
    <row r="28" spans="1:17" ht="12.75">
      <c r="A28" s="65">
        <v>26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55">
        <f t="shared" si="1"/>
        <v>-1</v>
      </c>
    </row>
    <row r="29" spans="1:17" ht="12.75">
      <c r="A29" s="65">
        <v>27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55">
        <f t="shared" si="1"/>
        <v>-1</v>
      </c>
    </row>
    <row r="30" spans="1:17" ht="12.75">
      <c r="A30" s="65">
        <v>28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55">
        <f t="shared" si="1"/>
        <v>-1</v>
      </c>
    </row>
    <row r="31" spans="1:17" ht="12.75">
      <c r="A31" s="65">
        <v>29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55">
        <f t="shared" si="1"/>
        <v>-1</v>
      </c>
    </row>
    <row r="32" spans="1:17" ht="12.75">
      <c r="A32" s="65">
        <v>30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55">
        <f t="shared" si="1"/>
        <v>-1</v>
      </c>
    </row>
    <row r="33" spans="1:17" ht="12.75">
      <c r="A33" s="65">
        <v>31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55">
        <f t="shared" si="1"/>
        <v>-1</v>
      </c>
    </row>
    <row r="34" spans="1:17" ht="12.75">
      <c r="A34" s="65">
        <v>32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55">
        <f t="shared" si="1"/>
        <v>-1</v>
      </c>
    </row>
    <row r="35" spans="1:17" ht="12.75">
      <c r="A35" s="65">
        <v>33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55">
        <f t="shared" si="1"/>
        <v>-1</v>
      </c>
    </row>
    <row r="36" spans="1:17" ht="12.75">
      <c r="A36" s="65">
        <v>34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55">
        <f t="shared" si="1"/>
        <v>-1</v>
      </c>
    </row>
    <row r="37" spans="1:16" ht="12.75">
      <c r="A37" s="65">
        <v>35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</row>
    <row r="38" spans="1:16" ht="12.75">
      <c r="A38" s="65">
        <v>36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</row>
    <row r="39" spans="1:16" ht="12.75">
      <c r="A39" s="65">
        <v>37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</row>
    <row r="40" spans="1:16" ht="12.75">
      <c r="A40" s="65">
        <v>38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</row>
    <row r="41" spans="1:16" ht="12.75">
      <c r="A41" s="65">
        <v>39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</row>
    <row r="42" spans="1:16" ht="12.75">
      <c r="A42" s="65">
        <v>40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</row>
    <row r="43" spans="1:16" ht="12.75">
      <c r="A43" s="65">
        <v>41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</row>
    <row r="44" spans="1:16" ht="12.75">
      <c r="A44" s="65">
        <v>42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</row>
    <row r="45" spans="1:16" ht="12.75">
      <c r="A45" s="65">
        <v>43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</row>
    <row r="46" spans="1:16" ht="12.75">
      <c r="A46" s="65">
        <v>44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</row>
    <row r="47" spans="1:16" ht="12.75">
      <c r="A47" s="65">
        <v>45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</row>
    <row r="48" spans="1:16" ht="12.75">
      <c r="A48" s="65">
        <v>46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</row>
    <row r="49" spans="1:16" ht="12.75">
      <c r="A49" s="65">
        <v>47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</row>
    <row r="50" spans="1:16" ht="12.75">
      <c r="A50" s="65">
        <v>48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</row>
    <row r="51" spans="1:16" ht="12.75">
      <c r="A51" s="65">
        <v>49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</row>
    <row r="52" spans="1:16" ht="12.75">
      <c r="A52" s="65">
        <v>50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</row>
    <row r="53" spans="1:16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  <c r="P53" s="1"/>
    </row>
    <row r="54" spans="1:16" ht="21.75" customHeight="1">
      <c r="A54" s="45" t="s">
        <v>16</v>
      </c>
      <c r="B54" s="31"/>
      <c r="C54" s="46">
        <f>SUM(C3:C52)</f>
        <v>100</v>
      </c>
      <c r="D54" s="47">
        <f>SUM(D3:D52)</f>
        <v>100</v>
      </c>
      <c r="E54" s="48"/>
      <c r="F54" s="31"/>
      <c r="G54" s="46">
        <f>SUM(G3:G52)</f>
        <v>0</v>
      </c>
      <c r="H54" s="47">
        <f>SUM(H3:H52)</f>
        <v>0</v>
      </c>
      <c r="I54" s="49"/>
      <c r="J54" s="31"/>
      <c r="K54" s="46">
        <f>SUM(K3:K52)</f>
        <v>14</v>
      </c>
      <c r="L54" s="47">
        <f>SUM(L3:L52)</f>
        <v>13</v>
      </c>
      <c r="M54" s="50"/>
      <c r="N54" s="51">
        <f>SUM(N3:N52)</f>
        <v>-1</v>
      </c>
      <c r="O54" s="31"/>
      <c r="P54" s="1"/>
    </row>
    <row r="55" spans="1:1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"/>
    </row>
    <row r="56" spans="1:16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  <c r="P56" s="1"/>
    </row>
    <row r="57" spans="1:16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  <c r="P57" s="1"/>
    </row>
    <row r="58" spans="2:16" ht="12.75" customHeight="1">
      <c r="B58" s="127">
        <v>5</v>
      </c>
      <c r="C58" s="127"/>
      <c r="D58" s="127"/>
      <c r="F58" s="128">
        <f>(N54/F61)</f>
        <v>-0.008771929824561403</v>
      </c>
      <c r="G58" s="128"/>
      <c r="H58" s="128"/>
      <c r="J58" s="129">
        <f>N54/B58</f>
        <v>-0.2</v>
      </c>
      <c r="K58" s="129"/>
      <c r="L58" s="129"/>
      <c r="P58" s="1"/>
    </row>
    <row r="59" spans="2:16" ht="12.75" customHeight="1">
      <c r="B59" s="127"/>
      <c r="C59" s="127"/>
      <c r="D59" s="127"/>
      <c r="F59" s="128"/>
      <c r="G59" s="128"/>
      <c r="H59" s="128"/>
      <c r="J59" s="129"/>
      <c r="K59" s="129"/>
      <c r="L59" s="129"/>
      <c r="P59" s="1"/>
    </row>
    <row r="60" spans="6:16" ht="12.75">
      <c r="F60" s="53"/>
      <c r="P60" s="1"/>
    </row>
    <row r="61" spans="6:16" ht="12.75">
      <c r="F61" s="54">
        <f>SUM(C54,G54,K54)</f>
        <v>114</v>
      </c>
      <c r="P61" s="1"/>
    </row>
    <row r="62" spans="6:16" ht="12.75">
      <c r="F62" s="54">
        <f>SUM(D54,H54,L54)</f>
        <v>113</v>
      </c>
      <c r="P62" s="1"/>
    </row>
    <row r="63" ht="12.75">
      <c r="P63" s="1"/>
    </row>
    <row r="64" ht="12.75">
      <c r="P64" s="1"/>
    </row>
    <row r="65" ht="12.75"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Q68"/>
  <sheetViews>
    <sheetView workbookViewId="0" topLeftCell="A1">
      <selection activeCell="Q1" sqref="Q1:AE60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7" ht="12.75">
      <c r="A1" s="63"/>
      <c r="B1" s="133" t="s">
        <v>11</v>
      </c>
      <c r="C1" s="133"/>
      <c r="D1" s="133"/>
      <c r="E1" s="64"/>
      <c r="F1" s="133" t="s">
        <v>12</v>
      </c>
      <c r="G1" s="133"/>
      <c r="H1" s="133"/>
      <c r="I1" s="65"/>
      <c r="J1" s="133" t="s">
        <v>13</v>
      </c>
      <c r="K1" s="133"/>
      <c r="L1" s="133"/>
      <c r="M1" s="66"/>
      <c r="N1" s="65"/>
      <c r="O1" s="67"/>
      <c r="P1" s="1"/>
      <c r="Q1"/>
    </row>
    <row r="2" spans="1:17" ht="12.75">
      <c r="A2" s="65"/>
      <c r="B2" s="68" t="s">
        <v>14</v>
      </c>
      <c r="C2" s="68" t="s">
        <v>2</v>
      </c>
      <c r="D2" s="68" t="s">
        <v>15</v>
      </c>
      <c r="E2" s="64"/>
      <c r="F2" s="69" t="s">
        <v>14</v>
      </c>
      <c r="G2" s="69" t="s">
        <v>2</v>
      </c>
      <c r="H2" s="69" t="s">
        <v>15</v>
      </c>
      <c r="I2" s="65"/>
      <c r="J2" s="70" t="s">
        <v>14</v>
      </c>
      <c r="K2" s="70" t="s">
        <v>2</v>
      </c>
      <c r="L2" s="70" t="s">
        <v>15</v>
      </c>
      <c r="M2" s="71"/>
      <c r="N2" s="72" t="s">
        <v>5</v>
      </c>
      <c r="O2" s="67"/>
      <c r="P2" s="1"/>
      <c r="Q2"/>
    </row>
    <row r="3" spans="1:17" ht="12.75">
      <c r="A3" s="65">
        <v>1</v>
      </c>
      <c r="B3" s="56"/>
      <c r="C3" s="57"/>
      <c r="D3" s="58"/>
      <c r="E3" s="64"/>
      <c r="F3" s="56"/>
      <c r="G3" s="57"/>
      <c r="H3" s="58"/>
      <c r="I3" s="64"/>
      <c r="J3" s="56">
        <v>3</v>
      </c>
      <c r="K3" s="57">
        <v>3</v>
      </c>
      <c r="L3" s="58">
        <v>4.68</v>
      </c>
      <c r="M3" s="73"/>
      <c r="N3" s="74">
        <f>D3+H3+L3-K3-G3-C3</f>
        <v>1.6799999999999997</v>
      </c>
      <c r="O3" s="67"/>
      <c r="P3" s="1"/>
      <c r="Q3"/>
    </row>
    <row r="4" spans="1:17" ht="12.75">
      <c r="A4" s="65">
        <v>2</v>
      </c>
      <c r="B4" s="60"/>
      <c r="C4" s="61"/>
      <c r="D4" s="62"/>
      <c r="E4" s="64"/>
      <c r="F4" s="60"/>
      <c r="G4" s="61"/>
      <c r="H4" s="62"/>
      <c r="I4" s="64"/>
      <c r="J4" s="60">
        <v>2</v>
      </c>
      <c r="K4" s="61">
        <v>3</v>
      </c>
      <c r="L4" s="62">
        <v>7.02</v>
      </c>
      <c r="M4" s="73"/>
      <c r="N4" s="74">
        <f aca="true" t="shared" si="0" ref="N4:N52">D4+H4+L4-K4-G4-C4</f>
        <v>4.02</v>
      </c>
      <c r="O4" s="67"/>
      <c r="P4" s="1"/>
      <c r="Q4"/>
    </row>
    <row r="5" spans="1:17" ht="12.75">
      <c r="A5" s="65">
        <v>3</v>
      </c>
      <c r="B5" s="60">
        <v>129</v>
      </c>
      <c r="C5" s="61">
        <v>5</v>
      </c>
      <c r="D5" s="62">
        <v>0</v>
      </c>
      <c r="E5" s="64"/>
      <c r="F5" s="60"/>
      <c r="G5" s="61"/>
      <c r="H5" s="62"/>
      <c r="I5" s="64"/>
      <c r="J5" s="60"/>
      <c r="K5" s="61"/>
      <c r="L5" s="62"/>
      <c r="M5" s="73"/>
      <c r="N5" s="74">
        <f t="shared" si="0"/>
        <v>-5</v>
      </c>
      <c r="O5" s="67"/>
      <c r="P5" s="1"/>
      <c r="Q5"/>
    </row>
    <row r="6" spans="1:17" ht="12.75">
      <c r="A6" s="65">
        <v>4</v>
      </c>
      <c r="B6" s="60"/>
      <c r="C6" s="61"/>
      <c r="D6" s="62"/>
      <c r="E6" s="64"/>
      <c r="F6" s="60"/>
      <c r="G6" s="61"/>
      <c r="H6" s="62"/>
      <c r="I6" s="64"/>
      <c r="J6" s="60">
        <v>5</v>
      </c>
      <c r="K6" s="61">
        <v>3</v>
      </c>
      <c r="L6" s="62">
        <v>0</v>
      </c>
      <c r="M6" s="73"/>
      <c r="N6" s="74">
        <f t="shared" si="0"/>
        <v>-3</v>
      </c>
      <c r="O6" s="67"/>
      <c r="P6" s="1"/>
      <c r="Q6"/>
    </row>
    <row r="7" spans="1:17" ht="12.75">
      <c r="A7" s="65">
        <v>5</v>
      </c>
      <c r="B7" s="60">
        <v>21</v>
      </c>
      <c r="C7" s="61">
        <v>20</v>
      </c>
      <c r="D7" s="62">
        <v>33.26</v>
      </c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13.259999999999998</v>
      </c>
      <c r="O7" s="67"/>
      <c r="P7" s="1"/>
      <c r="Q7"/>
    </row>
    <row r="8" spans="1:17" ht="12.75">
      <c r="A8" s="65">
        <v>6</v>
      </c>
      <c r="B8" s="60"/>
      <c r="C8" s="61"/>
      <c r="D8" s="62"/>
      <c r="E8" s="64"/>
      <c r="F8" s="60"/>
      <c r="G8" s="61"/>
      <c r="H8" s="62"/>
      <c r="I8" s="64"/>
      <c r="J8" s="60">
        <v>8</v>
      </c>
      <c r="K8" s="61">
        <v>10</v>
      </c>
      <c r="L8" s="62">
        <v>0</v>
      </c>
      <c r="M8" s="73"/>
      <c r="N8" s="74">
        <f t="shared" si="0"/>
        <v>-10</v>
      </c>
      <c r="O8" s="67"/>
      <c r="P8" s="1"/>
      <c r="Q8"/>
    </row>
    <row r="9" spans="1:17" ht="12.75">
      <c r="A9" s="65">
        <v>7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/>
    </row>
    <row r="10" spans="1:17" ht="12.75">
      <c r="A10" s="65">
        <v>8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/>
    </row>
    <row r="11" spans="1:17" ht="12.75">
      <c r="A11" s="65">
        <v>9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/>
    </row>
    <row r="12" spans="1:17" ht="12.75">
      <c r="A12" s="65">
        <v>10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/>
    </row>
    <row r="13" spans="1:17" ht="12.75">
      <c r="A13" s="65">
        <v>11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/>
    </row>
    <row r="14" spans="1:17" ht="12.75">
      <c r="A14" s="65">
        <v>12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/>
    </row>
    <row r="15" spans="1:17" ht="12.75">
      <c r="A15" s="65">
        <v>13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/>
    </row>
    <row r="16" spans="1:17" ht="12.75">
      <c r="A16" s="65">
        <v>14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/>
    </row>
    <row r="17" spans="1:17" ht="12.75">
      <c r="A17" s="65">
        <v>15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/>
    </row>
    <row r="18" spans="1:17" ht="12.75">
      <c r="A18" s="65">
        <v>16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/>
    </row>
    <row r="19" spans="1:17" ht="12.75">
      <c r="A19" s="65">
        <v>17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/>
    </row>
    <row r="20" spans="1:17" ht="12.75">
      <c r="A20" s="65">
        <v>18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/>
    </row>
    <row r="21" spans="1:17" ht="12.75">
      <c r="A21" s="65">
        <v>19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/>
    </row>
    <row r="22" spans="1:17" ht="12.75">
      <c r="A22" s="65">
        <v>20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/>
    </row>
    <row r="23" spans="1:17" ht="12.75">
      <c r="A23" s="65">
        <v>21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/>
    </row>
    <row r="24" spans="1:17" ht="12.75">
      <c r="A24" s="65">
        <v>22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/>
    </row>
    <row r="25" spans="1:17" ht="12.75">
      <c r="A25" s="65">
        <v>23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/>
    </row>
    <row r="26" spans="1:17" ht="12.75">
      <c r="A26" s="65">
        <v>24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/>
    </row>
    <row r="27" spans="1:17" ht="12.75">
      <c r="A27" s="65">
        <v>25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/>
    </row>
    <row r="28" spans="1:17" ht="12.75">
      <c r="A28" s="65">
        <v>26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/>
    </row>
    <row r="29" spans="1:17" ht="12.75">
      <c r="A29" s="65">
        <v>27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/>
    </row>
    <row r="30" spans="1:17" ht="12.75">
      <c r="A30" s="65">
        <v>28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/>
    </row>
    <row r="31" spans="1:17" ht="12.75">
      <c r="A31" s="65">
        <v>29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/>
    </row>
    <row r="32" spans="1:17" ht="12.75">
      <c r="A32" s="65">
        <v>30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/>
    </row>
    <row r="33" spans="1:17" ht="12.75">
      <c r="A33" s="65">
        <v>31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/>
    </row>
    <row r="34" spans="1:17" ht="12.75">
      <c r="A34" s="65">
        <v>32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/>
    </row>
    <row r="35" spans="1:17" ht="12.75">
      <c r="A35" s="65">
        <v>33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/>
    </row>
    <row r="36" spans="1:17" ht="12.75">
      <c r="A36" s="65">
        <v>34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/>
    </row>
    <row r="37" spans="1:17" ht="12.75">
      <c r="A37" s="65">
        <v>35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/>
    </row>
    <row r="38" spans="1:17" ht="12.75">
      <c r="A38" s="65">
        <v>36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/>
    </row>
    <row r="39" spans="1:17" ht="12.75">
      <c r="A39" s="65">
        <v>37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/>
    </row>
    <row r="40" spans="1:17" ht="12.75">
      <c r="A40" s="65">
        <v>38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/>
    </row>
    <row r="41" spans="1:17" ht="12.75">
      <c r="A41" s="65">
        <v>39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/>
    </row>
    <row r="42" spans="1:17" ht="12.75">
      <c r="A42" s="65">
        <v>40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/>
    </row>
    <row r="43" spans="1:17" ht="12.75">
      <c r="A43" s="65">
        <v>41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/>
    </row>
    <row r="44" spans="1:17" ht="12.75">
      <c r="A44" s="65">
        <v>42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/>
    </row>
    <row r="45" spans="1:17" ht="12.75">
      <c r="A45" s="65">
        <v>43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/>
    </row>
    <row r="46" spans="1:17" ht="12.75">
      <c r="A46" s="65">
        <v>44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/>
    </row>
    <row r="47" spans="1:17" ht="12.75">
      <c r="A47" s="65">
        <v>45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/>
    </row>
    <row r="48" spans="1:17" ht="12.75">
      <c r="A48" s="65">
        <v>46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/>
    </row>
    <row r="49" spans="1:17" ht="12.75">
      <c r="A49" s="65">
        <v>47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/>
    </row>
    <row r="50" spans="1:17" ht="12.75">
      <c r="A50" s="65">
        <v>48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/>
    </row>
    <row r="51" spans="1:17" ht="12.75">
      <c r="A51" s="65">
        <v>49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/>
    </row>
    <row r="52" spans="1:17" ht="12.75">
      <c r="A52" s="65">
        <v>50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/>
    </row>
    <row r="53" spans="1:17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  <c r="P53" s="1"/>
      <c r="Q53"/>
    </row>
    <row r="54" spans="1:17" ht="21.75" customHeight="1">
      <c r="A54" s="45" t="s">
        <v>16</v>
      </c>
      <c r="B54" s="31"/>
      <c r="C54" s="46">
        <f>SUM(C3:C52)</f>
        <v>25</v>
      </c>
      <c r="D54" s="47">
        <f>SUM(D3:D52)</f>
        <v>33.26</v>
      </c>
      <c r="E54" s="48"/>
      <c r="F54" s="31"/>
      <c r="G54" s="46">
        <f>SUM(G3:G52)</f>
        <v>0</v>
      </c>
      <c r="H54" s="47">
        <f>SUM(H3:H52)</f>
        <v>0</v>
      </c>
      <c r="I54" s="49"/>
      <c r="J54" s="31"/>
      <c r="K54" s="46">
        <f>SUM(K3:K52)</f>
        <v>19</v>
      </c>
      <c r="L54" s="47">
        <f>SUM(L3:L52)</f>
        <v>11.7</v>
      </c>
      <c r="M54" s="50"/>
      <c r="N54" s="51">
        <f>SUM(N3:N52)</f>
        <v>0.9599999999999973</v>
      </c>
      <c r="O54" s="31"/>
      <c r="P54" s="1"/>
      <c r="Q54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"/>
      <c r="Q55"/>
    </row>
    <row r="56" spans="1:17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  <c r="P56" s="1"/>
      <c r="Q56"/>
    </row>
    <row r="57" spans="1:17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  <c r="P57" s="1"/>
      <c r="Q57"/>
    </row>
    <row r="58" spans="2:17" ht="12.75" customHeight="1">
      <c r="B58" s="127">
        <v>6</v>
      </c>
      <c r="C58" s="127"/>
      <c r="D58" s="127"/>
      <c r="F58" s="128">
        <f>(N54/F61)</f>
        <v>0.021818181818181757</v>
      </c>
      <c r="G58" s="128"/>
      <c r="H58" s="128"/>
      <c r="J58" s="129">
        <f>N54/B58</f>
        <v>0.15999999999999956</v>
      </c>
      <c r="K58" s="129"/>
      <c r="L58" s="129"/>
      <c r="P58" s="1"/>
      <c r="Q58"/>
    </row>
    <row r="59" spans="2:17" ht="12.75" customHeight="1">
      <c r="B59" s="127"/>
      <c r="C59" s="127"/>
      <c r="D59" s="127"/>
      <c r="F59" s="128"/>
      <c r="G59" s="128"/>
      <c r="H59" s="128"/>
      <c r="J59" s="129"/>
      <c r="K59" s="129"/>
      <c r="L59" s="129"/>
      <c r="P59" s="1"/>
      <c r="Q59"/>
    </row>
    <row r="60" spans="6:17" ht="12.75" customHeight="1">
      <c r="F60" s="53"/>
      <c r="P60" s="1"/>
      <c r="Q60"/>
    </row>
    <row r="61" spans="6:16" ht="12.75">
      <c r="F61" s="54">
        <f>SUM(C54,G54,K54)</f>
        <v>44</v>
      </c>
      <c r="P61" s="1"/>
    </row>
    <row r="62" spans="6:16" ht="12.75">
      <c r="F62" s="54">
        <f>SUM(D54,H54,L54)</f>
        <v>44.959999999999994</v>
      </c>
      <c r="P62" s="1"/>
    </row>
    <row r="63" ht="12.75">
      <c r="P63" s="1"/>
    </row>
    <row r="64" ht="12.75">
      <c r="P64" s="1"/>
    </row>
    <row r="65" ht="12.75"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Q68"/>
  <sheetViews>
    <sheetView workbookViewId="0" topLeftCell="L1">
      <selection activeCell="S16" sqref="S16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</cols>
  <sheetData>
    <row r="1" spans="1:17" ht="12.75">
      <c r="A1" s="63"/>
      <c r="B1" s="133" t="s">
        <v>11</v>
      </c>
      <c r="C1" s="133"/>
      <c r="D1" s="133"/>
      <c r="E1" s="64"/>
      <c r="F1" s="133" t="s">
        <v>12</v>
      </c>
      <c r="G1" s="133"/>
      <c r="H1" s="133"/>
      <c r="I1" s="65"/>
      <c r="J1" s="133" t="s">
        <v>13</v>
      </c>
      <c r="K1" s="133"/>
      <c r="L1" s="133"/>
      <c r="M1" s="66"/>
      <c r="N1" s="65"/>
      <c r="O1" s="67"/>
      <c r="P1" s="1"/>
      <c r="Q1"/>
    </row>
    <row r="2" spans="1:17" ht="12.75">
      <c r="A2" s="65"/>
      <c r="B2" s="68" t="s">
        <v>14</v>
      </c>
      <c r="C2" s="68" t="s">
        <v>2</v>
      </c>
      <c r="D2" s="68" t="s">
        <v>15</v>
      </c>
      <c r="E2" s="64"/>
      <c r="F2" s="69" t="s">
        <v>14</v>
      </c>
      <c r="G2" s="69" t="s">
        <v>2</v>
      </c>
      <c r="H2" s="69" t="s">
        <v>15</v>
      </c>
      <c r="I2" s="65"/>
      <c r="J2" s="70" t="s">
        <v>14</v>
      </c>
      <c r="K2" s="70" t="s">
        <v>2</v>
      </c>
      <c r="L2" s="70" t="s">
        <v>15</v>
      </c>
      <c r="M2" s="71"/>
      <c r="N2" s="72" t="s">
        <v>5</v>
      </c>
      <c r="O2" s="67"/>
      <c r="P2" s="1"/>
      <c r="Q2"/>
    </row>
    <row r="3" spans="1:17" ht="12.75">
      <c r="A3" s="65">
        <v>1</v>
      </c>
      <c r="B3" s="56"/>
      <c r="C3" s="57"/>
      <c r="D3" s="58"/>
      <c r="E3" s="64"/>
      <c r="F3" s="56"/>
      <c r="G3" s="57"/>
      <c r="H3" s="58"/>
      <c r="I3" s="64"/>
      <c r="J3" s="56">
        <v>9</v>
      </c>
      <c r="K3" s="57">
        <v>3</v>
      </c>
      <c r="L3" s="58">
        <v>0</v>
      </c>
      <c r="M3" s="73"/>
      <c r="N3" s="74">
        <f>D3+H3+L3-K3-G3-C3</f>
        <v>-3</v>
      </c>
      <c r="O3" s="67"/>
      <c r="P3" s="1"/>
      <c r="Q3"/>
    </row>
    <row r="4" spans="1:17" ht="12.75">
      <c r="A4" s="65">
        <v>2</v>
      </c>
      <c r="B4" s="60">
        <v>116</v>
      </c>
      <c r="C4" s="61">
        <v>20</v>
      </c>
      <c r="D4" s="62">
        <v>0</v>
      </c>
      <c r="E4" s="64"/>
      <c r="F4" s="60"/>
      <c r="G4" s="61"/>
      <c r="H4" s="62"/>
      <c r="I4" s="64"/>
      <c r="J4" s="60"/>
      <c r="K4" s="61"/>
      <c r="L4" s="62"/>
      <c r="M4" s="73"/>
      <c r="N4" s="74">
        <f aca="true" t="shared" si="0" ref="N4:N52">D4+H4+L4-K4-G4-C4</f>
        <v>-20</v>
      </c>
      <c r="O4" s="67"/>
      <c r="P4" s="1"/>
      <c r="Q4"/>
    </row>
    <row r="5" spans="1:17" ht="12.75">
      <c r="A5" s="65">
        <v>3</v>
      </c>
      <c r="B5" s="60"/>
      <c r="C5" s="61"/>
      <c r="D5" s="62"/>
      <c r="E5" s="64"/>
      <c r="F5" s="60">
        <v>4</v>
      </c>
      <c r="G5" s="61">
        <v>5</v>
      </c>
      <c r="H5" s="62">
        <v>8.02</v>
      </c>
      <c r="I5" s="64"/>
      <c r="J5" s="60"/>
      <c r="K5" s="61"/>
      <c r="L5" s="62"/>
      <c r="M5" s="73"/>
      <c r="N5" s="74">
        <f t="shared" si="0"/>
        <v>3.0199999999999996</v>
      </c>
      <c r="O5" s="67"/>
      <c r="P5" s="1"/>
      <c r="Q5"/>
    </row>
    <row r="6" spans="1:17" ht="12.75">
      <c r="A6" s="65">
        <v>4</v>
      </c>
      <c r="B6" s="60">
        <v>151</v>
      </c>
      <c r="C6" s="61">
        <v>8</v>
      </c>
      <c r="D6" s="62">
        <v>0</v>
      </c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-8</v>
      </c>
      <c r="O6" s="67"/>
      <c r="P6" s="1"/>
      <c r="Q6"/>
    </row>
    <row r="7" spans="1:17" ht="12.75">
      <c r="A7" s="65">
        <v>5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/>
    </row>
    <row r="8" spans="1:17" ht="12.75">
      <c r="A8" s="65">
        <v>6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/>
    </row>
    <row r="9" spans="1:17" ht="12.75">
      <c r="A9" s="65">
        <v>7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/>
    </row>
    <row r="10" spans="1:17" ht="12.75">
      <c r="A10" s="65">
        <v>8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/>
    </row>
    <row r="11" spans="1:17" ht="12.75">
      <c r="A11" s="65">
        <v>9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/>
    </row>
    <row r="12" spans="1:17" ht="12.75">
      <c r="A12" s="65">
        <v>10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/>
    </row>
    <row r="13" spans="1:17" ht="12.75">
      <c r="A13" s="65">
        <v>11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/>
    </row>
    <row r="14" spans="1:17" ht="12.75">
      <c r="A14" s="65">
        <v>12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/>
    </row>
    <row r="15" spans="1:17" ht="12.75">
      <c r="A15" s="65">
        <v>13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/>
    </row>
    <row r="16" spans="1:17" ht="12.75">
      <c r="A16" s="65">
        <v>14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/>
    </row>
    <row r="17" spans="1:17" ht="12.75">
      <c r="A17" s="65">
        <v>15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/>
    </row>
    <row r="18" spans="1:17" ht="12.75">
      <c r="A18" s="65">
        <v>16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/>
    </row>
    <row r="19" spans="1:17" ht="12.75">
      <c r="A19" s="65">
        <v>17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/>
    </row>
    <row r="20" spans="1:17" ht="12.75">
      <c r="A20" s="65">
        <v>18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/>
    </row>
    <row r="21" spans="1:17" ht="12.75">
      <c r="A21" s="65">
        <v>19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/>
    </row>
    <row r="22" spans="1:17" ht="12.75">
      <c r="A22" s="65">
        <v>20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/>
    </row>
    <row r="23" spans="1:17" ht="12.75">
      <c r="A23" s="65">
        <v>21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/>
    </row>
    <row r="24" spans="1:17" ht="12.75">
      <c r="A24" s="65">
        <v>22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/>
    </row>
    <row r="25" spans="1:17" ht="12.75">
      <c r="A25" s="65">
        <v>23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/>
    </row>
    <row r="26" spans="1:17" ht="12.75">
      <c r="A26" s="65">
        <v>24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/>
    </row>
    <row r="27" spans="1:17" ht="12.75">
      <c r="A27" s="65">
        <v>25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/>
    </row>
    <row r="28" spans="1:17" ht="12.75">
      <c r="A28" s="65">
        <v>26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/>
    </row>
    <row r="29" spans="1:17" ht="12.75">
      <c r="A29" s="65">
        <v>27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/>
    </row>
    <row r="30" spans="1:17" ht="12.75">
      <c r="A30" s="65">
        <v>28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/>
    </row>
    <row r="31" spans="1:17" ht="12.75">
      <c r="A31" s="65">
        <v>29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/>
    </row>
    <row r="32" spans="1:17" ht="12.75">
      <c r="A32" s="65">
        <v>30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/>
    </row>
    <row r="33" spans="1:17" ht="12.75">
      <c r="A33" s="65">
        <v>31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/>
    </row>
    <row r="34" spans="1:17" ht="12.75">
      <c r="A34" s="65">
        <v>32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/>
    </row>
    <row r="35" spans="1:17" ht="12.75">
      <c r="A35" s="65">
        <v>33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/>
    </row>
    <row r="36" spans="1:17" ht="12.75">
      <c r="A36" s="65">
        <v>34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/>
    </row>
    <row r="37" spans="1:17" ht="12.75">
      <c r="A37" s="65">
        <v>35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/>
    </row>
    <row r="38" spans="1:17" ht="12.75">
      <c r="A38" s="65">
        <v>36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/>
    </row>
    <row r="39" spans="1:17" ht="12.75">
      <c r="A39" s="65">
        <v>37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/>
    </row>
    <row r="40" spans="1:17" ht="12.75">
      <c r="A40" s="65">
        <v>38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/>
    </row>
    <row r="41" spans="1:17" ht="12.75">
      <c r="A41" s="65">
        <v>39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/>
    </row>
    <row r="42" spans="1:17" ht="12.75">
      <c r="A42" s="65">
        <v>40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/>
    </row>
    <row r="43" spans="1:17" ht="12.75">
      <c r="A43" s="65">
        <v>41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/>
    </row>
    <row r="44" spans="1:17" ht="12.75">
      <c r="A44" s="65">
        <v>42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/>
    </row>
    <row r="45" spans="1:17" ht="12.75">
      <c r="A45" s="65">
        <v>43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/>
    </row>
    <row r="46" spans="1:17" ht="12.75">
      <c r="A46" s="65">
        <v>44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/>
    </row>
    <row r="47" spans="1:17" ht="12.75">
      <c r="A47" s="65">
        <v>45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/>
    </row>
    <row r="48" spans="1:17" ht="12.75">
      <c r="A48" s="65">
        <v>46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/>
    </row>
    <row r="49" spans="1:17" ht="12.75">
      <c r="A49" s="65">
        <v>47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/>
    </row>
    <row r="50" spans="1:17" ht="12.75">
      <c r="A50" s="65">
        <v>48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/>
    </row>
    <row r="51" spans="1:17" ht="12.75">
      <c r="A51" s="65">
        <v>49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/>
    </row>
    <row r="52" spans="1:17" ht="12.75">
      <c r="A52" s="65">
        <v>50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/>
    </row>
    <row r="53" spans="1:17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  <c r="P53" s="1"/>
      <c r="Q53"/>
    </row>
    <row r="54" spans="1:17" ht="21.75" customHeight="1">
      <c r="A54" s="45" t="s">
        <v>16</v>
      </c>
      <c r="B54" s="31"/>
      <c r="C54" s="46">
        <f>SUM(C3:C52)</f>
        <v>28</v>
      </c>
      <c r="D54" s="47">
        <f>SUM(D3:D52)</f>
        <v>0</v>
      </c>
      <c r="E54" s="48"/>
      <c r="F54" s="31"/>
      <c r="G54" s="46">
        <f>SUM(G3:G52)</f>
        <v>5</v>
      </c>
      <c r="H54" s="47">
        <f>SUM(H3:H52)</f>
        <v>8.02</v>
      </c>
      <c r="I54" s="49"/>
      <c r="J54" s="31"/>
      <c r="K54" s="46">
        <f>SUM(K3:K52)</f>
        <v>3</v>
      </c>
      <c r="L54" s="47">
        <f>SUM(L3:L52)</f>
        <v>0</v>
      </c>
      <c r="M54" s="50"/>
      <c r="N54" s="51">
        <f>SUM(N3:N52)</f>
        <v>-27.98</v>
      </c>
      <c r="O54" s="31"/>
      <c r="P54" s="1"/>
      <c r="Q54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"/>
      <c r="Q55"/>
    </row>
    <row r="56" spans="1:17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  <c r="P56" s="1"/>
      <c r="Q56"/>
    </row>
    <row r="57" spans="1:17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  <c r="P57" s="1"/>
      <c r="Q57"/>
    </row>
    <row r="58" spans="2:17" ht="12.75" customHeight="1">
      <c r="B58" s="127">
        <v>4</v>
      </c>
      <c r="C58" s="127"/>
      <c r="D58" s="127"/>
      <c r="F58" s="128">
        <f>(N54/F61)</f>
        <v>-0.7772222222222223</v>
      </c>
      <c r="G58" s="128"/>
      <c r="H58" s="128"/>
      <c r="J58" s="129">
        <f>N54/B58</f>
        <v>-6.995</v>
      </c>
      <c r="K58" s="129"/>
      <c r="L58" s="129"/>
      <c r="P58" s="1"/>
      <c r="Q58"/>
    </row>
    <row r="59" spans="2:17" ht="12.75" customHeight="1">
      <c r="B59" s="127"/>
      <c r="C59" s="127"/>
      <c r="D59" s="127"/>
      <c r="F59" s="128"/>
      <c r="G59" s="128"/>
      <c r="H59" s="128"/>
      <c r="J59" s="129"/>
      <c r="K59" s="129"/>
      <c r="L59" s="129"/>
      <c r="P59" s="1"/>
      <c r="Q59"/>
    </row>
    <row r="60" spans="6:17" ht="12.75" customHeight="1">
      <c r="F60" s="53"/>
      <c r="P60" s="1"/>
      <c r="Q60"/>
    </row>
    <row r="61" spans="6:16" ht="12.75">
      <c r="F61" s="54">
        <f>SUM(C54,G54,K54)</f>
        <v>36</v>
      </c>
      <c r="P61" s="1"/>
    </row>
    <row r="62" spans="6:16" ht="12.75">
      <c r="F62" s="54">
        <f>SUM(D54,H54,L54)</f>
        <v>8.02</v>
      </c>
      <c r="P62" s="1"/>
    </row>
    <row r="63" ht="12.75">
      <c r="P63" s="1"/>
    </row>
    <row r="64" ht="12.75">
      <c r="P64" s="1"/>
    </row>
    <row r="65" ht="12.75"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P68"/>
  <sheetViews>
    <sheetView workbookViewId="0" topLeftCell="A1">
      <selection activeCell="F61" sqref="F61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6" ht="12.75">
      <c r="A1" s="63"/>
      <c r="B1" s="133" t="s">
        <v>11</v>
      </c>
      <c r="C1" s="133"/>
      <c r="D1" s="133"/>
      <c r="E1" s="64"/>
      <c r="F1" s="133" t="s">
        <v>12</v>
      </c>
      <c r="G1" s="133"/>
      <c r="H1" s="133"/>
      <c r="I1" s="65"/>
      <c r="J1" s="133" t="s">
        <v>13</v>
      </c>
      <c r="K1" s="133"/>
      <c r="L1" s="133"/>
      <c r="M1" s="66"/>
      <c r="N1" s="65"/>
      <c r="O1" s="67"/>
      <c r="P1" s="1"/>
    </row>
    <row r="2" spans="1:16" ht="12.75">
      <c r="A2" s="65"/>
      <c r="B2" s="68" t="s">
        <v>14</v>
      </c>
      <c r="C2" s="68" t="s">
        <v>2</v>
      </c>
      <c r="D2" s="68" t="s">
        <v>15</v>
      </c>
      <c r="E2" s="64"/>
      <c r="F2" s="69" t="s">
        <v>14</v>
      </c>
      <c r="G2" s="69" t="s">
        <v>2</v>
      </c>
      <c r="H2" s="69" t="s">
        <v>15</v>
      </c>
      <c r="I2" s="65"/>
      <c r="J2" s="70" t="s">
        <v>14</v>
      </c>
      <c r="K2" s="70" t="s">
        <v>2</v>
      </c>
      <c r="L2" s="70" t="s">
        <v>15</v>
      </c>
      <c r="M2" s="71"/>
      <c r="N2" s="72" t="s">
        <v>5</v>
      </c>
      <c r="O2" s="67"/>
      <c r="P2" s="1"/>
    </row>
    <row r="3" spans="1:16" ht="12.75">
      <c r="A3" s="65">
        <v>1</v>
      </c>
      <c r="B3" s="56"/>
      <c r="C3" s="57"/>
      <c r="D3" s="58"/>
      <c r="E3" s="64"/>
      <c r="F3" s="56">
        <v>17</v>
      </c>
      <c r="G3" s="57">
        <v>10</v>
      </c>
      <c r="H3" s="58">
        <v>0</v>
      </c>
      <c r="I3" s="64"/>
      <c r="J3" s="56"/>
      <c r="K3" s="57"/>
      <c r="L3" s="58"/>
      <c r="M3" s="73"/>
      <c r="N3" s="74">
        <f>D3+H3+L3-K3-G3-C3</f>
        <v>-10</v>
      </c>
      <c r="O3" s="67"/>
      <c r="P3" s="1"/>
    </row>
    <row r="4" spans="1:16" ht="12.75">
      <c r="A4" s="65">
        <v>2</v>
      </c>
      <c r="B4" s="60">
        <v>93</v>
      </c>
      <c r="C4" s="61">
        <v>20</v>
      </c>
      <c r="D4" s="62">
        <v>0</v>
      </c>
      <c r="E4" s="64"/>
      <c r="F4" s="60"/>
      <c r="G4" s="61"/>
      <c r="H4" s="62"/>
      <c r="I4" s="64"/>
      <c r="J4" s="60"/>
      <c r="K4" s="61"/>
      <c r="L4" s="62"/>
      <c r="M4" s="73"/>
      <c r="N4" s="74">
        <f aca="true" t="shared" si="0" ref="N4:N52">D4+H4+L4-K4-G4-C4</f>
        <v>-20</v>
      </c>
      <c r="O4" s="67"/>
      <c r="P4" s="1"/>
    </row>
    <row r="5" spans="1:16" ht="12.75">
      <c r="A5" s="65">
        <v>3</v>
      </c>
      <c r="B5" s="60">
        <v>2</v>
      </c>
      <c r="C5" s="61">
        <v>10</v>
      </c>
      <c r="D5" s="62">
        <v>33.6</v>
      </c>
      <c r="E5" s="64"/>
      <c r="F5" s="60"/>
      <c r="G5" s="61"/>
      <c r="H5" s="62"/>
      <c r="I5" s="64"/>
      <c r="J5" s="60"/>
      <c r="K5" s="61"/>
      <c r="L5" s="62"/>
      <c r="M5" s="73"/>
      <c r="N5" s="74">
        <f t="shared" si="0"/>
        <v>23.6</v>
      </c>
      <c r="O5" s="67"/>
      <c r="P5" s="1"/>
    </row>
    <row r="6" spans="1:16" ht="12.75">
      <c r="A6" s="65">
        <v>4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</row>
    <row r="7" spans="1:16" ht="12.75">
      <c r="A7" s="65">
        <v>5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</row>
    <row r="8" spans="1:16" ht="12.75">
      <c r="A8" s="65">
        <v>6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</row>
    <row r="9" spans="1:16" ht="12.75">
      <c r="A9" s="65">
        <v>7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</row>
    <row r="10" spans="1:16" ht="12.75">
      <c r="A10" s="65">
        <v>8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</row>
    <row r="11" spans="1:16" ht="12.75">
      <c r="A11" s="65">
        <v>9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</row>
    <row r="12" spans="1:16" ht="12.75">
      <c r="A12" s="65">
        <v>10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</row>
    <row r="13" spans="1:16" ht="12.75">
      <c r="A13" s="65">
        <v>11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</row>
    <row r="14" spans="1:16" ht="12.75">
      <c r="A14" s="65">
        <v>12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</row>
    <row r="15" spans="1:16" ht="12.75">
      <c r="A15" s="65">
        <v>13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</row>
    <row r="16" spans="1:16" ht="12.75">
      <c r="A16" s="65">
        <v>14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</row>
    <row r="17" spans="1:16" ht="12.75">
      <c r="A17" s="65">
        <v>15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</row>
    <row r="18" spans="1:16" ht="12.75">
      <c r="A18" s="65">
        <v>16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</row>
    <row r="19" spans="1:16" ht="12.75">
      <c r="A19" s="65">
        <v>17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</row>
    <row r="20" spans="1:16" ht="12.75">
      <c r="A20" s="65">
        <v>18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</row>
    <row r="21" spans="1:16" ht="12.75">
      <c r="A21" s="65">
        <v>19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</row>
    <row r="22" spans="1:16" ht="12.75">
      <c r="A22" s="65">
        <v>20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</row>
    <row r="23" spans="1:16" ht="12.75">
      <c r="A23" s="65">
        <v>21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</row>
    <row r="24" spans="1:16" ht="12.75">
      <c r="A24" s="65">
        <v>22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</row>
    <row r="25" spans="1:16" ht="12.75">
      <c r="A25" s="65">
        <v>23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</row>
    <row r="26" spans="1:16" ht="12.75">
      <c r="A26" s="65">
        <v>24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</row>
    <row r="27" spans="1:16" ht="12.75">
      <c r="A27" s="65">
        <v>25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</row>
    <row r="28" spans="1:16" ht="12.75">
      <c r="A28" s="65">
        <v>26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</row>
    <row r="29" spans="1:16" ht="12.75">
      <c r="A29" s="65">
        <v>27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</row>
    <row r="30" spans="1:16" ht="12.75">
      <c r="A30" s="65">
        <v>28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</row>
    <row r="31" spans="1:16" ht="12.75">
      <c r="A31" s="65">
        <v>29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</row>
    <row r="32" spans="1:16" ht="12.75">
      <c r="A32" s="65">
        <v>30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</row>
    <row r="33" spans="1:16" ht="12.75">
      <c r="A33" s="65">
        <v>31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</row>
    <row r="34" spans="1:16" ht="12.75">
      <c r="A34" s="65">
        <v>32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</row>
    <row r="35" spans="1:16" ht="12.75">
      <c r="A35" s="65">
        <v>33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</row>
    <row r="36" spans="1:16" ht="12.75">
      <c r="A36" s="65">
        <v>34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</row>
    <row r="37" spans="1:16" ht="12.75">
      <c r="A37" s="65">
        <v>35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</row>
    <row r="38" spans="1:16" ht="12.75">
      <c r="A38" s="65">
        <v>36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</row>
    <row r="39" spans="1:16" ht="12.75">
      <c r="A39" s="65">
        <v>37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</row>
    <row r="40" spans="1:16" ht="12.75">
      <c r="A40" s="65">
        <v>38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</row>
    <row r="41" spans="1:16" ht="12.75">
      <c r="A41" s="65">
        <v>39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</row>
    <row r="42" spans="1:16" ht="12.75">
      <c r="A42" s="65">
        <v>40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</row>
    <row r="43" spans="1:16" ht="12.75">
      <c r="A43" s="65">
        <v>41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</row>
    <row r="44" spans="1:16" ht="12.75">
      <c r="A44" s="65">
        <v>42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</row>
    <row r="45" spans="1:16" ht="12.75">
      <c r="A45" s="65">
        <v>43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</row>
    <row r="46" spans="1:16" ht="12.75">
      <c r="A46" s="65">
        <v>44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</row>
    <row r="47" spans="1:16" ht="12.75">
      <c r="A47" s="65">
        <v>45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</row>
    <row r="48" spans="1:16" ht="12.75">
      <c r="A48" s="65">
        <v>46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</row>
    <row r="49" spans="1:16" ht="12.75">
      <c r="A49" s="65">
        <v>47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</row>
    <row r="50" spans="1:16" ht="12.75">
      <c r="A50" s="65">
        <v>48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</row>
    <row r="51" spans="1:16" ht="12.75">
      <c r="A51" s="65">
        <v>49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</row>
    <row r="52" spans="1:16" ht="12.75">
      <c r="A52" s="65">
        <v>50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</row>
    <row r="53" spans="1:16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  <c r="P53" s="1"/>
    </row>
    <row r="54" spans="1:16" ht="21.75" customHeight="1">
      <c r="A54" s="45" t="s">
        <v>16</v>
      </c>
      <c r="B54" s="31"/>
      <c r="C54" s="46">
        <f>SUM(C3:C52)</f>
        <v>30</v>
      </c>
      <c r="D54" s="47">
        <f>SUM(D3:D52)</f>
        <v>33.6</v>
      </c>
      <c r="E54" s="48"/>
      <c r="F54" s="31"/>
      <c r="G54" s="46">
        <f>SUM(G3:G52)</f>
        <v>10</v>
      </c>
      <c r="H54" s="47">
        <f>SUM(H3:H52)</f>
        <v>0</v>
      </c>
      <c r="I54" s="49"/>
      <c r="J54" s="31"/>
      <c r="K54" s="46">
        <f>SUM(K3:K52)</f>
        <v>0</v>
      </c>
      <c r="L54" s="47">
        <f>SUM(L3:L52)</f>
        <v>0</v>
      </c>
      <c r="M54" s="50"/>
      <c r="N54" s="51">
        <f>SUM(N3:N52)</f>
        <v>-6.399999999999999</v>
      </c>
      <c r="O54" s="31"/>
      <c r="P54" s="1"/>
    </row>
    <row r="55" spans="1:1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"/>
    </row>
    <row r="56" spans="1:16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  <c r="P56" s="1"/>
    </row>
    <row r="57" spans="1:16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  <c r="P57" s="1"/>
    </row>
    <row r="58" spans="2:16" ht="12.75" customHeight="1">
      <c r="B58" s="127">
        <v>3</v>
      </c>
      <c r="C58" s="127"/>
      <c r="D58" s="127"/>
      <c r="F58" s="128">
        <f>(N54/F61)</f>
        <v>-0.15999999999999998</v>
      </c>
      <c r="G58" s="128"/>
      <c r="H58" s="128"/>
      <c r="J58" s="129">
        <f>N54/B58</f>
        <v>-2.133333333333333</v>
      </c>
      <c r="K58" s="129"/>
      <c r="L58" s="129"/>
      <c r="P58" s="1"/>
    </row>
    <row r="59" spans="2:16" ht="12.75" customHeight="1">
      <c r="B59" s="127"/>
      <c r="C59" s="127"/>
      <c r="D59" s="127"/>
      <c r="F59" s="128"/>
      <c r="G59" s="128"/>
      <c r="H59" s="128"/>
      <c r="J59" s="129"/>
      <c r="K59" s="129"/>
      <c r="L59" s="129"/>
      <c r="P59" s="1"/>
    </row>
    <row r="60" spans="6:16" ht="12.75" customHeight="1">
      <c r="F60" s="53"/>
      <c r="P60" s="1"/>
    </row>
    <row r="61" spans="6:16" ht="12.75">
      <c r="F61" s="54">
        <f>SUM(C54,G54,K54)</f>
        <v>40</v>
      </c>
      <c r="P61" s="1"/>
    </row>
    <row r="62" spans="6:16" ht="12.75">
      <c r="F62" s="54">
        <f>SUM(D54,H54,L54)</f>
        <v>33.6</v>
      </c>
      <c r="P62" s="1"/>
    </row>
    <row r="63" ht="12.75">
      <c r="P63" s="1"/>
    </row>
    <row r="64" ht="12.75">
      <c r="P64" s="1"/>
    </row>
    <row r="65" ht="12.75"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AE69"/>
  <sheetViews>
    <sheetView workbookViewId="0" topLeftCell="O19">
      <selection activeCell="F59" sqref="F59:H60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5.28125" style="55" customWidth="1"/>
    <col min="21" max="21" width="1.28515625" style="0" customWidth="1"/>
    <col min="25" max="25" width="1.1484375" style="0" customWidth="1"/>
    <col min="29" max="29" width="0.9921875" style="0" customWidth="1"/>
    <col min="30" max="30" width="13.140625" style="0" customWidth="1"/>
    <col min="31" max="31" width="0.992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>
        <v>51</v>
      </c>
      <c r="C4" s="57">
        <v>30</v>
      </c>
      <c r="D4" s="58">
        <v>0</v>
      </c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-30</v>
      </c>
      <c r="O4" s="67"/>
      <c r="P4" s="1"/>
      <c r="Q4" s="65">
        <v>1</v>
      </c>
      <c r="R4" s="56"/>
      <c r="S4" s="57"/>
      <c r="T4" s="58"/>
      <c r="U4" s="64"/>
      <c r="V4" s="56">
        <v>7</v>
      </c>
      <c r="W4" s="57">
        <v>11</v>
      </c>
      <c r="X4" s="58">
        <v>0</v>
      </c>
      <c r="Y4" s="64"/>
      <c r="Z4" s="56"/>
      <c r="AA4" s="57"/>
      <c r="AB4" s="58"/>
      <c r="AC4" s="73"/>
      <c r="AD4" s="74">
        <f>T4+X4+AB4-AA4-W4-S4</f>
        <v>-11</v>
      </c>
      <c r="AE4" s="67"/>
    </row>
    <row r="5" spans="1:31" ht="12.75">
      <c r="A5" s="65">
        <v>2</v>
      </c>
      <c r="B5" s="60">
        <v>26</v>
      </c>
      <c r="C5" s="61">
        <v>10</v>
      </c>
      <c r="D5" s="62">
        <v>0</v>
      </c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-10</v>
      </c>
      <c r="O5" s="67"/>
      <c r="P5" s="1"/>
      <c r="Q5" s="65">
        <v>2</v>
      </c>
      <c r="R5" s="60"/>
      <c r="S5" s="61"/>
      <c r="T5" s="62"/>
      <c r="U5" s="64"/>
      <c r="V5" s="60">
        <v>12</v>
      </c>
      <c r="W5" s="61">
        <v>5</v>
      </c>
      <c r="X5" s="62">
        <v>0</v>
      </c>
      <c r="Y5" s="64"/>
      <c r="Z5" s="60"/>
      <c r="AA5" s="61"/>
      <c r="AB5" s="62"/>
      <c r="AC5" s="73"/>
      <c r="AD5" s="74">
        <f aca="true" t="shared" si="1" ref="AD5:AD53">T5+X5+AB5-AA5-W5-S5</f>
        <v>-5</v>
      </c>
      <c r="AE5" s="67"/>
    </row>
    <row r="6" spans="1:31" ht="12.75">
      <c r="A6" s="65">
        <v>3</v>
      </c>
      <c r="B6" s="60">
        <v>4</v>
      </c>
      <c r="C6" s="61">
        <v>20</v>
      </c>
      <c r="D6" s="62">
        <v>103.84</v>
      </c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83.84</v>
      </c>
      <c r="O6" s="67"/>
      <c r="P6" s="1"/>
      <c r="Q6" s="65">
        <v>3</v>
      </c>
      <c r="R6" s="60"/>
      <c r="S6" s="61"/>
      <c r="T6" s="62"/>
      <c r="U6" s="64"/>
      <c r="V6" s="60">
        <v>11</v>
      </c>
      <c r="W6" s="61">
        <v>2.5</v>
      </c>
      <c r="X6" s="62">
        <v>0</v>
      </c>
      <c r="Y6" s="64"/>
      <c r="Z6" s="60"/>
      <c r="AA6" s="61"/>
      <c r="AB6" s="62"/>
      <c r="AC6" s="73"/>
      <c r="AD6" s="74">
        <f t="shared" si="1"/>
        <v>-2.5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>
        <v>5</v>
      </c>
      <c r="K7" s="61">
        <v>30</v>
      </c>
      <c r="L7" s="62">
        <v>0</v>
      </c>
      <c r="M7" s="73"/>
      <c r="N7" s="74">
        <f t="shared" si="0"/>
        <v>-30</v>
      </c>
      <c r="O7" s="67"/>
      <c r="P7" s="1"/>
      <c r="Q7" s="65">
        <v>4</v>
      </c>
      <c r="R7" s="60"/>
      <c r="S7" s="61"/>
      <c r="T7" s="62"/>
      <c r="U7" s="64"/>
      <c r="V7" s="60">
        <v>25</v>
      </c>
      <c r="W7" s="61">
        <v>2.5</v>
      </c>
      <c r="X7" s="62">
        <v>0</v>
      </c>
      <c r="Y7" s="64"/>
      <c r="Z7" s="60"/>
      <c r="AA7" s="61"/>
      <c r="AB7" s="62"/>
      <c r="AC7" s="73"/>
      <c r="AD7" s="74">
        <f t="shared" si="1"/>
        <v>-2.5</v>
      </c>
      <c r="AE7" s="67"/>
    </row>
    <row r="8" spans="1:31" ht="12.75">
      <c r="A8" s="65">
        <v>5</v>
      </c>
      <c r="B8" s="60"/>
      <c r="C8" s="61"/>
      <c r="D8" s="62"/>
      <c r="E8" s="64"/>
      <c r="F8" s="60">
        <v>11</v>
      </c>
      <c r="G8" s="61">
        <v>10</v>
      </c>
      <c r="H8" s="62">
        <v>0</v>
      </c>
      <c r="I8" s="64"/>
      <c r="J8" s="60"/>
      <c r="K8" s="61"/>
      <c r="L8" s="62"/>
      <c r="M8" s="73"/>
      <c r="N8" s="74">
        <f t="shared" si="0"/>
        <v>-10</v>
      </c>
      <c r="O8" s="67"/>
      <c r="P8" s="1"/>
      <c r="Q8" s="65">
        <v>5</v>
      </c>
      <c r="R8" s="60"/>
      <c r="S8" s="61"/>
      <c r="T8" s="62"/>
      <c r="U8" s="64"/>
      <c r="V8" s="60">
        <v>28</v>
      </c>
      <c r="W8" s="61">
        <v>5</v>
      </c>
      <c r="X8" s="62">
        <v>0</v>
      </c>
      <c r="Y8" s="64"/>
      <c r="Z8" s="60"/>
      <c r="AA8" s="61"/>
      <c r="AB8" s="62"/>
      <c r="AC8" s="73"/>
      <c r="AD8" s="74">
        <f t="shared" si="1"/>
        <v>-5</v>
      </c>
      <c r="AE8" s="67"/>
    </row>
    <row r="9" spans="1:31" ht="12.75">
      <c r="A9" s="65">
        <v>6</v>
      </c>
      <c r="B9" s="60">
        <v>13</v>
      </c>
      <c r="C9" s="61">
        <v>10</v>
      </c>
      <c r="D9" s="62">
        <v>0</v>
      </c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-10</v>
      </c>
      <c r="O9" s="67"/>
      <c r="P9" s="1"/>
      <c r="Q9" s="65">
        <v>6</v>
      </c>
      <c r="R9" s="60">
        <v>1</v>
      </c>
      <c r="S9" s="61">
        <v>11</v>
      </c>
      <c r="T9" s="62">
        <v>576.19</v>
      </c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565.19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>
        <v>3</v>
      </c>
      <c r="K10" s="61">
        <v>20</v>
      </c>
      <c r="L10" s="62">
        <v>32.11</v>
      </c>
      <c r="M10" s="73"/>
      <c r="N10" s="74">
        <f t="shared" si="0"/>
        <v>12.11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12.75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21.75" customHeight="1">
      <c r="A55" s="45" t="s">
        <v>16</v>
      </c>
      <c r="B55" s="31"/>
      <c r="C55" s="46">
        <f>SUM(C4:C53)</f>
        <v>70</v>
      </c>
      <c r="D55" s="47">
        <f>SUM(D4:D53)</f>
        <v>103.84</v>
      </c>
      <c r="E55" s="48"/>
      <c r="F55" s="31"/>
      <c r="G55" s="46">
        <f>SUM(G4:G53)</f>
        <v>10</v>
      </c>
      <c r="H55" s="47">
        <f>SUM(H4:H53)</f>
        <v>0</v>
      </c>
      <c r="I55" s="49"/>
      <c r="J55" s="31"/>
      <c r="K55" s="46">
        <f>SUM(K4:K53)</f>
        <v>50</v>
      </c>
      <c r="L55" s="47">
        <f>SUM(L4:L53)</f>
        <v>32.11</v>
      </c>
      <c r="M55" s="50"/>
      <c r="N55" s="51">
        <f>SUM(N4:N53)</f>
        <v>5.950000000000003</v>
      </c>
      <c r="O55" s="31"/>
      <c r="P55" s="1"/>
      <c r="Q55" s="45" t="s">
        <v>16</v>
      </c>
      <c r="R55" s="31"/>
      <c r="S55" s="46">
        <f>SUM(S4:S53)</f>
        <v>11</v>
      </c>
      <c r="T55" s="47">
        <f>SUM(T4:T53)</f>
        <v>576.19</v>
      </c>
      <c r="U55" s="48"/>
      <c r="V55" s="31"/>
      <c r="W55" s="46">
        <f>SUM(W4:W53)</f>
        <v>26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539.19</v>
      </c>
      <c r="AE55" s="31"/>
    </row>
    <row r="56" spans="1:3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.75" customHeight="1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7</v>
      </c>
      <c r="C59" s="127"/>
      <c r="D59" s="127"/>
      <c r="F59" s="128">
        <f>(N55/F62)</f>
        <v>0.04576923076923079</v>
      </c>
      <c r="G59" s="128"/>
      <c r="H59" s="128"/>
      <c r="J59" s="129">
        <f>N55/B59</f>
        <v>0.8500000000000004</v>
      </c>
      <c r="K59" s="129"/>
      <c r="L59" s="129"/>
      <c r="P59" s="1"/>
      <c r="Q59"/>
      <c r="R59" s="127">
        <v>6</v>
      </c>
      <c r="S59" s="127"/>
      <c r="T59" s="127"/>
      <c r="V59" s="128">
        <f>(AD55/V62)</f>
        <v>14.572702702702705</v>
      </c>
      <c r="W59" s="128"/>
      <c r="X59" s="128"/>
      <c r="Z59" s="129">
        <f>AD55/R59</f>
        <v>89.86500000000001</v>
      </c>
      <c r="AA59" s="129"/>
      <c r="AB59" s="129"/>
    </row>
    <row r="60" spans="2:28" ht="12.75" customHeight="1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6:16" ht="12.75">
      <c r="F61" s="53"/>
      <c r="P61" s="1"/>
    </row>
    <row r="62" spans="6:22" ht="12.75">
      <c r="F62" s="54">
        <f>SUM(C55,G55,K55)</f>
        <v>130</v>
      </c>
      <c r="P62" s="1"/>
      <c r="V62" s="54">
        <f>SUM(S55,W55,AA55)</f>
        <v>37</v>
      </c>
    </row>
    <row r="63" spans="6:16" ht="12.75">
      <c r="F63" s="54">
        <f>SUM(D55,H55,L55)</f>
        <v>135.95</v>
      </c>
      <c r="P63" s="1"/>
    </row>
    <row r="64" ht="12.75">
      <c r="P64" s="1"/>
    </row>
    <row r="65" ht="12.75">
      <c r="P65" s="1"/>
    </row>
    <row r="66" ht="12.75"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22">
    <mergeCell ref="A1:O1"/>
    <mergeCell ref="Q1:AE1"/>
    <mergeCell ref="R58:T58"/>
    <mergeCell ref="V58:X58"/>
    <mergeCell ref="Z58:AB58"/>
    <mergeCell ref="B2:D2"/>
    <mergeCell ref="F2:H2"/>
    <mergeCell ref="J2:L2"/>
    <mergeCell ref="B57:L57"/>
    <mergeCell ref="B58:D58"/>
    <mergeCell ref="R59:T60"/>
    <mergeCell ref="V59:X60"/>
    <mergeCell ref="Z59:AB60"/>
    <mergeCell ref="R2:T2"/>
    <mergeCell ref="V2:X2"/>
    <mergeCell ref="Z2:AB2"/>
    <mergeCell ref="R57:AB57"/>
    <mergeCell ref="F58:H58"/>
    <mergeCell ref="J58:L58"/>
    <mergeCell ref="B59:D60"/>
    <mergeCell ref="F59:H60"/>
    <mergeCell ref="J59:L60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AE68"/>
  <sheetViews>
    <sheetView workbookViewId="0" topLeftCell="P22">
      <selection activeCell="V64" sqref="V64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>
        <v>26</v>
      </c>
      <c r="C4" s="57">
        <v>10</v>
      </c>
      <c r="D4" s="58">
        <v>0</v>
      </c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-10</v>
      </c>
      <c r="O4" s="67"/>
      <c r="P4" s="1"/>
      <c r="Q4" s="65">
        <v>1</v>
      </c>
      <c r="R4" s="56"/>
      <c r="S4" s="57"/>
      <c r="T4" s="58"/>
      <c r="U4" s="64"/>
      <c r="V4" s="56">
        <v>0</v>
      </c>
      <c r="W4" s="57">
        <v>20</v>
      </c>
      <c r="X4" s="58">
        <v>0</v>
      </c>
      <c r="Y4" s="64"/>
      <c r="Z4" s="56"/>
      <c r="AA4" s="57"/>
      <c r="AB4" s="58"/>
      <c r="AC4" s="73"/>
      <c r="AD4" s="74">
        <f>T4+X4+AB4-AA4-W4-S4</f>
        <v>-20</v>
      </c>
      <c r="AE4" s="67"/>
    </row>
    <row r="5" spans="1:31" ht="12.75">
      <c r="A5" s="65">
        <v>2</v>
      </c>
      <c r="B5" s="60">
        <v>137</v>
      </c>
      <c r="C5" s="61">
        <v>20</v>
      </c>
      <c r="D5" s="62">
        <v>0</v>
      </c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-20</v>
      </c>
      <c r="O5" s="67"/>
      <c r="P5" s="1"/>
      <c r="Q5" s="65">
        <v>2</v>
      </c>
      <c r="R5" s="60"/>
      <c r="S5" s="61"/>
      <c r="T5" s="62"/>
      <c r="U5" s="64"/>
      <c r="V5" s="60">
        <v>5</v>
      </c>
      <c r="W5" s="61">
        <v>100</v>
      </c>
      <c r="X5" s="62">
        <v>0</v>
      </c>
      <c r="Y5" s="64"/>
      <c r="Z5" s="60"/>
      <c r="AA5" s="61"/>
      <c r="AB5" s="62"/>
      <c r="AC5" s="73"/>
      <c r="AD5" s="74">
        <f aca="true" t="shared" si="1" ref="AD5:AD53">T5+X5+AB5-AA5-W5-S5</f>
        <v>-100</v>
      </c>
      <c r="AE5" s="67"/>
    </row>
    <row r="6" spans="1:31" ht="12.75">
      <c r="A6" s="65">
        <v>3</v>
      </c>
      <c r="B6" s="60">
        <v>24</v>
      </c>
      <c r="C6" s="61">
        <v>10</v>
      </c>
      <c r="D6" s="62">
        <v>0</v>
      </c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-10</v>
      </c>
      <c r="O6" s="67"/>
      <c r="P6" s="1"/>
      <c r="Q6" s="65">
        <v>3</v>
      </c>
      <c r="R6" s="60">
        <v>0</v>
      </c>
      <c r="S6" s="61">
        <v>11</v>
      </c>
      <c r="T6" s="62">
        <v>0</v>
      </c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-11</v>
      </c>
      <c r="AE6" s="67"/>
    </row>
    <row r="7" spans="1:31" ht="12.75">
      <c r="A7" s="65">
        <v>4</v>
      </c>
      <c r="B7" s="60">
        <v>35</v>
      </c>
      <c r="C7" s="61">
        <v>5</v>
      </c>
      <c r="D7" s="62">
        <v>0</v>
      </c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-5</v>
      </c>
      <c r="O7" s="67"/>
      <c r="P7" s="1"/>
      <c r="Q7" s="65">
        <v>4</v>
      </c>
      <c r="R7" s="60">
        <v>0</v>
      </c>
      <c r="S7" s="61">
        <v>33</v>
      </c>
      <c r="T7" s="62">
        <v>0</v>
      </c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-33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>
        <v>1</v>
      </c>
      <c r="AA8" s="61">
        <v>20</v>
      </c>
      <c r="AB8" s="62">
        <v>79.2</v>
      </c>
      <c r="AC8" s="73"/>
      <c r="AD8" s="74">
        <f t="shared" si="1"/>
        <v>59.2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>
        <v>0</v>
      </c>
      <c r="AA9" s="61">
        <v>14</v>
      </c>
      <c r="AB9" s="62">
        <v>0</v>
      </c>
      <c r="AC9" s="73"/>
      <c r="AD9" s="74">
        <f t="shared" si="1"/>
        <v>-14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>
        <v>0</v>
      </c>
      <c r="W10" s="61">
        <v>25</v>
      </c>
      <c r="X10" s="62">
        <v>0</v>
      </c>
      <c r="Y10" s="64"/>
      <c r="Z10" s="60"/>
      <c r="AA10" s="61"/>
      <c r="AB10" s="62"/>
      <c r="AC10" s="73"/>
      <c r="AD10" s="74">
        <f t="shared" si="1"/>
        <v>-25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>
        <v>22</v>
      </c>
      <c r="T11" s="62">
        <v>0</v>
      </c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-22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>
        <v>4</v>
      </c>
      <c r="W12" s="61">
        <v>21</v>
      </c>
      <c r="X12" s="62">
        <v>33.66</v>
      </c>
      <c r="Y12" s="64"/>
      <c r="Z12" s="60"/>
      <c r="AA12" s="61"/>
      <c r="AB12" s="62"/>
      <c r="AC12" s="73"/>
      <c r="AD12" s="74">
        <f t="shared" si="1"/>
        <v>12.659999999999997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>
        <v>8</v>
      </c>
      <c r="S13" s="61">
        <v>80</v>
      </c>
      <c r="T13" s="62">
        <v>181.58</v>
      </c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101.58000000000001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>
        <v>4</v>
      </c>
      <c r="W14" s="61">
        <v>21</v>
      </c>
      <c r="X14" s="62">
        <v>63.11</v>
      </c>
      <c r="Y14" s="64"/>
      <c r="Z14" s="60"/>
      <c r="AA14" s="61"/>
      <c r="AB14" s="62"/>
      <c r="AC14" s="73"/>
      <c r="AD14" s="74">
        <f t="shared" si="1"/>
        <v>42.11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45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-45</v>
      </c>
      <c r="O55" s="31"/>
      <c r="P55" s="1"/>
      <c r="Q55" s="45" t="s">
        <v>16</v>
      </c>
      <c r="R55" s="31"/>
      <c r="S55" s="46">
        <f>SUM(S4:S53)</f>
        <v>146</v>
      </c>
      <c r="T55" s="47">
        <f>SUM(T4:T53)</f>
        <v>181.58</v>
      </c>
      <c r="U55" s="48"/>
      <c r="V55" s="31"/>
      <c r="W55" s="46">
        <f>SUM(W4:W53)</f>
        <v>187</v>
      </c>
      <c r="X55" s="47">
        <f>SUM(X4:X53)</f>
        <v>96.77</v>
      </c>
      <c r="Y55" s="49"/>
      <c r="Z55" s="31"/>
      <c r="AA55" s="46">
        <f>SUM(AA4:AA53)</f>
        <v>34</v>
      </c>
      <c r="AB55" s="47">
        <f>SUM(AB4:AB53)</f>
        <v>79.2</v>
      </c>
      <c r="AC55" s="50"/>
      <c r="AD55" s="51">
        <f>SUM(AD4:AD53)</f>
        <v>-9.450000000000003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4</v>
      </c>
      <c r="C59" s="127"/>
      <c r="D59" s="127"/>
      <c r="F59" s="128" t="e">
        <f>(N55/F62)</f>
        <v>#DIV/0!</v>
      </c>
      <c r="G59" s="128"/>
      <c r="H59" s="128"/>
      <c r="J59" s="129">
        <f>N55/B59</f>
        <v>-11.25</v>
      </c>
      <c r="K59" s="129"/>
      <c r="L59" s="129"/>
      <c r="P59" s="1"/>
      <c r="Q59"/>
      <c r="R59" s="127">
        <v>11</v>
      </c>
      <c r="S59" s="127"/>
      <c r="T59" s="127"/>
      <c r="V59" s="128">
        <f>(AD55/V62)</f>
        <v>-0.025749318801089927</v>
      </c>
      <c r="W59" s="128"/>
      <c r="X59" s="128"/>
      <c r="Z59" s="129">
        <f>AD55/R59</f>
        <v>-0.8590909090909093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367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Z58"/>
  <sheetViews>
    <sheetView workbookViewId="0" topLeftCell="A1">
      <selection activeCell="L50" sqref="L50"/>
    </sheetView>
  </sheetViews>
  <sheetFormatPr defaultColWidth="9.140625" defaultRowHeight="12.75"/>
  <cols>
    <col min="1" max="16384" width="9.140625" style="23" customWidth="1"/>
  </cols>
  <sheetData>
    <row r="1" spans="1:2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 t="s">
        <v>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>
        <f>SUM(1!J58:L59)</f>
        <v>-2.2222222222222223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>
        <f>SUM(2!J58:L59)</f>
        <v>-5.654999999999999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>SUM(3!J58:L59)</f>
        <v>-0.22190476190476208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>SUM(4!J58:L59)</f>
        <v>-9.0935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>SUM(5!J58:L59)</f>
        <v>-2.344705882352941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>SUM(6!J58:L59)</f>
        <v>-0.9308333333333337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>SUM(7!J58:L59)</f>
        <v>-7.632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f>SUM(8!J58:L59)</f>
        <v>-2.152941176470588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>SUM(9!J58:L59)</f>
        <v>-0.9473684210526315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>SUM('10'!J58:L59)</f>
        <v>17.77777777777778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>SUM('11'!J58:L59)</f>
        <v>-5.74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>SUM('12'!J58:L59)</f>
        <v>-0.2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>SUM('13'!J58:L59)</f>
        <v>0.15999999999999956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>SUM('14'!J58:L59)</f>
        <v>-6.995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>SUM('15'!J58:L59)</f>
        <v>-2.133333333333333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>SUM('16'!J59:L60)</f>
        <v>0.8500000000000004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>SUM('17'!J58:L59)</f>
        <v>-11.25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>SUM('18'!J58:L59)</f>
        <v>-16.666666666666668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>SUM('19'!J58:L59)</f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 t="e">
        <f>SUM('20'!J58:L59)</f>
        <v>#DIV/0!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 t="e">
        <f>SUM('21'!J58:L59)</f>
        <v>#DIV/0!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 t="e">
        <f>SUM('22'!J58:L59)</f>
        <v>#DIV/0!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 t="e">
        <f>SUM('23'!J58:L59)</f>
        <v>#DIV/0!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 t="e">
        <f>SUM('24'!J58:L59)</f>
        <v>#DIV/0!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>SUM('25'!J58:L59)</f>
        <v>-3.2577777777777777</v>
      </c>
      <c r="O27" s="24"/>
      <c r="P27" s="24"/>
      <c r="Q27" s="25" t="s">
        <v>10</v>
      </c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>SUM('26'!J58:L59)</f>
        <v>-10</v>
      </c>
      <c r="O28" s="24"/>
      <c r="P28" s="24"/>
      <c r="Q28" s="26">
        <f>SUM(1!F58:H59)</f>
        <v>-0.16666666666666666</v>
      </c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>SUM('27'!J58:L59)</f>
        <v>72.5</v>
      </c>
      <c r="O29" s="24"/>
      <c r="P29" s="24"/>
      <c r="Q29" s="26">
        <f>SUM(2!F58:H59)</f>
        <v>-0.30567567567567566</v>
      </c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>SUM('28'!J58:L59)</f>
        <v>70.2942857142857</v>
      </c>
      <c r="O30" s="24"/>
      <c r="P30" s="24"/>
      <c r="Q30" s="26">
        <f>SUM(3!F58:H59)</f>
        <v>-0.014793650793650805</v>
      </c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>
        <f>SUM('29'!J58:L59)</f>
        <v>-0.42375000000000007</v>
      </c>
      <c r="O31" s="24"/>
      <c r="P31" s="24"/>
      <c r="Q31" s="26">
        <f>SUM(4!F58:H59)</f>
        <v>-0.6062333333333334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>
        <f>SUM('30'!J58:L59)</f>
        <v>42.4092</v>
      </c>
      <c r="O32" s="24"/>
      <c r="P32" s="24"/>
      <c r="Q32" s="26">
        <f>SUM(5!F58:H59)</f>
        <v>-0.20030150753768844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 t="e">
        <f>SUM('31'!J58:L59)</f>
        <v>#DIV/0!</v>
      </c>
      <c r="O33" s="24"/>
      <c r="P33" s="24"/>
      <c r="Q33" s="26">
        <f>SUM(6!F58:H59)</f>
        <v>-0.08398496240601508</v>
      </c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4"/>
      <c r="P34" s="24"/>
      <c r="Q34" s="26">
        <f>SUM(7!F58:H59)</f>
        <v>-0.5916279069767442</v>
      </c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4"/>
      <c r="P35" s="24"/>
      <c r="Q35" s="26">
        <f>SUM(8!F58:H59)</f>
        <v>-0.27518796992481204</v>
      </c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4"/>
      <c r="P36" s="24"/>
      <c r="Q36" s="26">
        <f>SUM(9!F58:H59)</f>
        <v>-0.16666666666666666</v>
      </c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4"/>
      <c r="P37" s="24"/>
      <c r="Q37" s="26">
        <f>SUM('10'!F58:H59)</f>
        <v>1.6</v>
      </c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4"/>
      <c r="P38" s="24"/>
      <c r="Q38" s="26">
        <f>SUM('11'!F58:H59)</f>
        <v>-0.656</v>
      </c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4"/>
      <c r="P39" s="24"/>
      <c r="Q39" s="26">
        <f>SUM('12'!F58:H59)</f>
        <v>-0.008771929824561403</v>
      </c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4"/>
      <c r="P40" s="24"/>
      <c r="Q40" s="26">
        <f>SUM('13'!F58:H59)</f>
        <v>0.021818181818181757</v>
      </c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6">
        <f>SUM('14'!F58:H59)</f>
        <v>-0.7772222222222223</v>
      </c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4"/>
      <c r="P42" s="24"/>
      <c r="Q42" s="26">
        <f>SUM('15'!F58:H59)</f>
        <v>-0.15999999999999998</v>
      </c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4"/>
      <c r="P43" s="24"/>
      <c r="Q43" s="26">
        <f>SUM('16'!F59:H60)</f>
        <v>0.04576923076923079</v>
      </c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4"/>
      <c r="P44" s="24"/>
      <c r="Q44" s="26" t="e">
        <f>SUM('17'!F58:H59)</f>
        <v>#DIV/0!</v>
      </c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6" t="e">
        <f>SUM('18'!F58:H59)</f>
        <v>#DIV/0!</v>
      </c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6" t="e">
        <f>SUM('19'!F58:H59)</f>
        <v>#DIV/0!</v>
      </c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6" t="e">
        <f>SUM('20'!F58:H59)</f>
        <v>#DIV/0!</v>
      </c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6" t="e">
        <f>SUM('21'!F58:H59)</f>
        <v>#DIV/0!</v>
      </c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>
      <c r="A49" s="24"/>
      <c r="B49" s="123" t="s">
        <v>30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4"/>
      <c r="O49" s="24"/>
      <c r="P49" s="24"/>
      <c r="Q49" s="26" t="e">
        <f>SUM('22'!F58:H59)</f>
        <v>#DIV/0!</v>
      </c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6" t="e">
        <f>SUM('23'!F58:H59)</f>
        <v>#DIV/0!</v>
      </c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6">
        <f>SUM('24'!F58:H59)</f>
        <v>-1</v>
      </c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6">
        <f>SUM('25'!F58:H59)</f>
        <v>-0.2846601941747573</v>
      </c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6">
        <f>SUM('26'!F58:H59)</f>
        <v>-1</v>
      </c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6">
        <f>SUM('27'!F58:H59)</f>
        <v>29</v>
      </c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6">
        <f>SUM('28'!F58:H59)</f>
        <v>3.5147142857142852</v>
      </c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6">
        <f>SUM('29'!F58:H59)</f>
        <v>-0.018833333333333337</v>
      </c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6">
        <f>SUM('30'!F58:H59)</f>
        <v>1.4042781456953644</v>
      </c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6" t="e">
        <f>SUM('31'!F58:H59)</f>
        <v>#DIV/0!</v>
      </c>
      <c r="R58" s="24"/>
      <c r="S58" s="24"/>
      <c r="T58" s="24"/>
      <c r="U58" s="24"/>
      <c r="V58" s="24"/>
      <c r="W58" s="24"/>
      <c r="X58" s="24"/>
      <c r="Y58" s="24"/>
      <c r="Z58" s="24"/>
    </row>
  </sheetData>
  <mergeCells count="1">
    <mergeCell ref="B49:K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E68"/>
  <sheetViews>
    <sheetView workbookViewId="0" topLeftCell="P14">
      <selection activeCell="V59" sqref="V59:X60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>
        <v>8</v>
      </c>
      <c r="K4" s="57">
        <v>10</v>
      </c>
      <c r="L4" s="58">
        <v>0</v>
      </c>
      <c r="M4" s="73"/>
      <c r="N4" s="74">
        <f>D4+H4+L4-K4-G4-C4</f>
        <v>-10</v>
      </c>
      <c r="O4" s="67"/>
      <c r="P4" s="1"/>
      <c r="Q4" s="65">
        <v>1</v>
      </c>
      <c r="R4" s="56"/>
      <c r="S4" s="57"/>
      <c r="T4" s="58"/>
      <c r="U4" s="64"/>
      <c r="V4" s="56">
        <v>5</v>
      </c>
      <c r="W4" s="57">
        <v>25</v>
      </c>
      <c r="X4" s="58">
        <v>60.07</v>
      </c>
      <c r="Y4" s="64"/>
      <c r="Z4" s="56"/>
      <c r="AA4" s="57"/>
      <c r="AB4" s="58"/>
      <c r="AC4" s="73"/>
      <c r="AD4" s="74">
        <f>T4+X4+AB4-AA4-W4-S4</f>
        <v>35.07</v>
      </c>
      <c r="AE4" s="67"/>
    </row>
    <row r="5" spans="1:31" ht="12.75">
      <c r="A5" s="65">
        <v>2</v>
      </c>
      <c r="B5" s="60"/>
      <c r="C5" s="61"/>
      <c r="D5" s="62"/>
      <c r="E5" s="64"/>
      <c r="F5" s="60">
        <v>22</v>
      </c>
      <c r="G5" s="61">
        <v>30</v>
      </c>
      <c r="H5" s="62">
        <v>0</v>
      </c>
      <c r="I5" s="64"/>
      <c r="J5" s="60"/>
      <c r="K5" s="61"/>
      <c r="L5" s="62"/>
      <c r="M5" s="73"/>
      <c r="N5" s="74">
        <f aca="true" t="shared" si="0" ref="N5:N53">D5+H5+L5-K5-G5-C5</f>
        <v>-30</v>
      </c>
      <c r="O5" s="67"/>
      <c r="P5" s="1"/>
      <c r="Q5" s="65">
        <v>2</v>
      </c>
      <c r="R5" s="60"/>
      <c r="S5" s="61"/>
      <c r="T5" s="62"/>
      <c r="U5" s="64"/>
      <c r="V5" s="60"/>
      <c r="W5" s="61">
        <v>21</v>
      </c>
      <c r="X5" s="62">
        <v>0</v>
      </c>
      <c r="Y5" s="64"/>
      <c r="Z5" s="60"/>
      <c r="AA5" s="61"/>
      <c r="AB5" s="62"/>
      <c r="AC5" s="73"/>
      <c r="AD5" s="74">
        <f aca="true" t="shared" si="1" ref="AD5:AD53">T5+X5+AB5-AA5-W5-S5</f>
        <v>-21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>
        <v>9</v>
      </c>
      <c r="K6" s="61">
        <v>10</v>
      </c>
      <c r="L6" s="62">
        <v>0</v>
      </c>
      <c r="M6" s="73"/>
      <c r="N6" s="74">
        <f t="shared" si="0"/>
        <v>-10</v>
      </c>
      <c r="O6" s="67"/>
      <c r="P6" s="1"/>
      <c r="Q6" s="65">
        <v>3</v>
      </c>
      <c r="R6" s="60"/>
      <c r="S6" s="61">
        <v>33</v>
      </c>
      <c r="T6" s="62">
        <v>0</v>
      </c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-33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>
        <v>1</v>
      </c>
      <c r="W7" s="61">
        <v>21</v>
      </c>
      <c r="X7" s="62">
        <v>126.22</v>
      </c>
      <c r="Y7" s="64"/>
      <c r="Z7" s="60"/>
      <c r="AA7" s="61"/>
      <c r="AB7" s="62"/>
      <c r="AC7" s="73"/>
      <c r="AD7" s="74">
        <f t="shared" si="1"/>
        <v>105.22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>
        <v>18</v>
      </c>
      <c r="S8" s="61">
        <v>22</v>
      </c>
      <c r="T8" s="62">
        <v>35.49</v>
      </c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13.490000000000002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>
        <v>25</v>
      </c>
      <c r="X9" s="62">
        <v>0</v>
      </c>
      <c r="Y9" s="64"/>
      <c r="Z9" s="60"/>
      <c r="AA9" s="61"/>
      <c r="AB9" s="62"/>
      <c r="AC9" s="73"/>
      <c r="AD9" s="74">
        <f t="shared" si="1"/>
        <v>-25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>
        <v>21</v>
      </c>
      <c r="X10" s="62">
        <v>0</v>
      </c>
      <c r="Y10" s="64"/>
      <c r="Z10" s="60"/>
      <c r="AA10" s="61"/>
      <c r="AB10" s="62"/>
      <c r="AC10" s="73"/>
      <c r="AD10" s="74">
        <f t="shared" si="1"/>
        <v>-21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>
        <v>80</v>
      </c>
      <c r="T11" s="62">
        <v>0</v>
      </c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-80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>
        <v>4</v>
      </c>
      <c r="W12" s="61">
        <v>21</v>
      </c>
      <c r="X12" s="62">
        <v>63.11</v>
      </c>
      <c r="Y12" s="64"/>
      <c r="Z12" s="60"/>
      <c r="AA12" s="61"/>
      <c r="AB12" s="62"/>
      <c r="AC12" s="73"/>
      <c r="AD12" s="74">
        <f t="shared" si="1"/>
        <v>42.11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>
        <v>21</v>
      </c>
      <c r="X13" s="62">
        <v>0</v>
      </c>
      <c r="Y13" s="64"/>
      <c r="Z13" s="60"/>
      <c r="AA13" s="61"/>
      <c r="AB13" s="62"/>
      <c r="AC13" s="73"/>
      <c r="AD13" s="74">
        <f t="shared" si="1"/>
        <v>-21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>
        <v>33</v>
      </c>
      <c r="T14" s="62">
        <v>0</v>
      </c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-33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>
        <v>21</v>
      </c>
      <c r="X15" s="62">
        <v>0</v>
      </c>
      <c r="Y15" s="64"/>
      <c r="Z15" s="60"/>
      <c r="AA15" s="61"/>
      <c r="AB15" s="62"/>
      <c r="AC15" s="73"/>
      <c r="AD15" s="74">
        <f t="shared" si="1"/>
        <v>-21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>
        <v>25</v>
      </c>
      <c r="X16" s="62">
        <v>0</v>
      </c>
      <c r="Y16" s="64"/>
      <c r="Z16" s="60"/>
      <c r="AA16" s="61"/>
      <c r="AB16" s="62"/>
      <c r="AC16" s="73"/>
      <c r="AD16" s="74">
        <f t="shared" si="1"/>
        <v>-25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>
        <v>11</v>
      </c>
      <c r="T17" s="62">
        <v>0</v>
      </c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-11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>
        <v>25</v>
      </c>
      <c r="X18" s="62">
        <v>0</v>
      </c>
      <c r="Y18" s="64"/>
      <c r="Z18" s="60"/>
      <c r="AA18" s="61"/>
      <c r="AB18" s="62"/>
      <c r="AC18" s="73"/>
      <c r="AD18" s="74">
        <f t="shared" si="1"/>
        <v>-25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30</v>
      </c>
      <c r="H55" s="47">
        <f>SUM(H4:H53)</f>
        <v>0</v>
      </c>
      <c r="I55" s="49"/>
      <c r="J55" s="31"/>
      <c r="K55" s="46">
        <f>SUM(K4:K53)</f>
        <v>20</v>
      </c>
      <c r="L55" s="47">
        <f>SUM(L4:L53)</f>
        <v>0</v>
      </c>
      <c r="M55" s="50"/>
      <c r="N55" s="51">
        <f>SUM(N4:N53)</f>
        <v>-50</v>
      </c>
      <c r="O55" s="31"/>
      <c r="P55" s="1"/>
      <c r="Q55" s="45" t="s">
        <v>16</v>
      </c>
      <c r="R55" s="31"/>
      <c r="S55" s="46">
        <f>SUM(S4:S53)</f>
        <v>179</v>
      </c>
      <c r="T55" s="47">
        <f>SUM(T4:T53)</f>
        <v>35.49</v>
      </c>
      <c r="U55" s="48"/>
      <c r="V55" s="31"/>
      <c r="W55" s="46">
        <f>SUM(W4:W53)</f>
        <v>226</v>
      </c>
      <c r="X55" s="47">
        <f>SUM(X4:X53)</f>
        <v>249.39999999999998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-120.11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3</v>
      </c>
      <c r="C59" s="127"/>
      <c r="D59" s="127"/>
      <c r="F59" s="128" t="e">
        <f>(N55/F62)</f>
        <v>#DIV/0!</v>
      </c>
      <c r="G59" s="128"/>
      <c r="H59" s="128"/>
      <c r="J59" s="129">
        <f>N55/B59</f>
        <v>-16.666666666666668</v>
      </c>
      <c r="K59" s="129"/>
      <c r="L59" s="129"/>
      <c r="P59" s="1"/>
      <c r="Q59"/>
      <c r="R59" s="127">
        <v>15</v>
      </c>
      <c r="S59" s="127"/>
      <c r="T59" s="127"/>
      <c r="V59" s="128">
        <f>(AD55/V62)</f>
        <v>-0.2965679012345679</v>
      </c>
      <c r="W59" s="128"/>
      <c r="X59" s="128"/>
      <c r="Z59" s="129">
        <f>AD55/R59</f>
        <v>-8.007333333333333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405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8"/>
  </sheetPr>
  <dimension ref="A1:AE68"/>
  <sheetViews>
    <sheetView workbookViewId="0" topLeftCell="P16">
      <selection activeCell="T62" sqref="T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>
        <v>28</v>
      </c>
      <c r="C4" s="57">
        <v>0</v>
      </c>
      <c r="D4" s="58">
        <v>0</v>
      </c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0</v>
      </c>
      <c r="O4" s="67"/>
      <c r="P4" s="1"/>
      <c r="Q4" s="65">
        <v>1</v>
      </c>
      <c r="R4" s="56"/>
      <c r="S4" s="57"/>
      <c r="T4" s="58"/>
      <c r="U4" s="64"/>
      <c r="V4" s="56">
        <v>4</v>
      </c>
      <c r="W4" s="57">
        <v>25</v>
      </c>
      <c r="X4" s="58">
        <v>120.15</v>
      </c>
      <c r="Y4" s="64"/>
      <c r="Z4" s="56"/>
      <c r="AA4" s="57"/>
      <c r="AB4" s="58"/>
      <c r="AC4" s="73"/>
      <c r="AD4" s="74">
        <f>T4+X4+AB4-AA4-W4-S4</f>
        <v>95.15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>
        <v>4</v>
      </c>
      <c r="K5" s="61">
        <v>10</v>
      </c>
      <c r="L5" s="62">
        <v>10</v>
      </c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>
        <v>22</v>
      </c>
      <c r="T5" s="62">
        <v>0</v>
      </c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-22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>
        <v>25</v>
      </c>
      <c r="X6" s="62">
        <v>0</v>
      </c>
      <c r="Y6" s="64"/>
      <c r="Z6" s="60"/>
      <c r="AA6" s="61"/>
      <c r="AB6" s="62"/>
      <c r="AC6" s="73"/>
      <c r="AD6" s="74">
        <f t="shared" si="1"/>
        <v>-25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>
        <v>5</v>
      </c>
      <c r="T7" s="62">
        <v>0</v>
      </c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-5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>
        <v>33</v>
      </c>
      <c r="T8" s="62">
        <v>0</v>
      </c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-33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10</v>
      </c>
      <c r="L55" s="47">
        <f>SUM(L4:L53)</f>
        <v>10</v>
      </c>
      <c r="M55" s="50"/>
      <c r="N55" s="51">
        <f>SUM(N4:N53)</f>
        <v>0</v>
      </c>
      <c r="O55" s="31"/>
      <c r="P55" s="1"/>
      <c r="Q55" s="45" t="s">
        <v>16</v>
      </c>
      <c r="R55" s="31"/>
      <c r="S55" s="46">
        <f>SUM(S4:S53)</f>
        <v>60</v>
      </c>
      <c r="T55" s="47">
        <f>SUM(T4:T53)</f>
        <v>0</v>
      </c>
      <c r="U55" s="48"/>
      <c r="V55" s="31"/>
      <c r="W55" s="46">
        <f>SUM(W4:W53)</f>
        <v>50</v>
      </c>
      <c r="X55" s="47">
        <f>SUM(X4:X53)</f>
        <v>120.15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10.150000000000006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2</v>
      </c>
      <c r="C59" s="127"/>
      <c r="D59" s="127"/>
      <c r="F59" s="128" t="e">
        <f>(N55/F62)</f>
        <v>#DIV/0!</v>
      </c>
      <c r="G59" s="128"/>
      <c r="H59" s="128"/>
      <c r="J59" s="129">
        <f>N55/B59</f>
        <v>0</v>
      </c>
      <c r="K59" s="129"/>
      <c r="L59" s="129"/>
      <c r="P59" s="1"/>
      <c r="Q59"/>
      <c r="R59" s="127">
        <v>5</v>
      </c>
      <c r="S59" s="127"/>
      <c r="T59" s="127"/>
      <c r="V59" s="128">
        <f>(AD55/V62)</f>
        <v>0.09227272727272733</v>
      </c>
      <c r="W59" s="128"/>
      <c r="X59" s="128"/>
      <c r="Z59" s="129">
        <f>AD55/R59</f>
        <v>2.030000000000001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110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8"/>
  </sheetPr>
  <dimension ref="A1:AE68"/>
  <sheetViews>
    <sheetView workbookViewId="0" topLeftCell="P22">
      <selection activeCell="V62" sqref="V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0</v>
      </c>
      <c r="C59" s="127"/>
      <c r="D59" s="127"/>
      <c r="F59" s="128" t="e">
        <f>(N55/F62)</f>
        <v>#DIV/0!</v>
      </c>
      <c r="G59" s="128"/>
      <c r="H59" s="128"/>
      <c r="J59" s="129" t="e">
        <f>N55/B59</f>
        <v>#DIV/0!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8"/>
  </sheetPr>
  <dimension ref="A1:AE68"/>
  <sheetViews>
    <sheetView workbookViewId="0" topLeftCell="L31">
      <selection activeCell="V62" sqref="V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0</v>
      </c>
      <c r="C59" s="127"/>
      <c r="D59" s="127"/>
      <c r="F59" s="128" t="e">
        <f>(N55/F62)</f>
        <v>#DIV/0!</v>
      </c>
      <c r="G59" s="128"/>
      <c r="H59" s="128"/>
      <c r="J59" s="129" t="e">
        <f>N55/B59</f>
        <v>#DIV/0!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8"/>
  </sheetPr>
  <dimension ref="A1:AE68"/>
  <sheetViews>
    <sheetView workbookViewId="0" topLeftCell="L19">
      <selection activeCell="V62" sqref="V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0</v>
      </c>
      <c r="C59" s="127"/>
      <c r="D59" s="127"/>
      <c r="F59" s="128" t="e">
        <f>(N55/F62)</f>
        <v>#DIV/0!</v>
      </c>
      <c r="G59" s="128"/>
      <c r="H59" s="128"/>
      <c r="J59" s="129" t="e">
        <f>N55/B59</f>
        <v>#DIV/0!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8"/>
  </sheetPr>
  <dimension ref="A1:AE68"/>
  <sheetViews>
    <sheetView workbookViewId="0" topLeftCell="B19">
      <selection activeCell="Q66" sqref="Q66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0</v>
      </c>
      <c r="C59" s="127"/>
      <c r="D59" s="127"/>
      <c r="F59" s="128" t="e">
        <f>(N55/F62)</f>
        <v>#DIV/0!</v>
      </c>
      <c r="G59" s="128"/>
      <c r="H59" s="128"/>
      <c r="J59" s="129" t="e">
        <f>N55/B59</f>
        <v>#DIV/0!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AE68"/>
  <sheetViews>
    <sheetView workbookViewId="0" topLeftCell="A1">
      <selection activeCell="F50" sqref="F50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>
        <v>21</v>
      </c>
      <c r="G4" s="57">
        <v>10</v>
      </c>
      <c r="H4" s="58">
        <v>0</v>
      </c>
      <c r="I4" s="64"/>
      <c r="J4" s="56"/>
      <c r="K4" s="57"/>
      <c r="L4" s="58"/>
      <c r="M4" s="73"/>
      <c r="N4" s="74">
        <f>D4+H4+L4-K4-G4-C4</f>
        <v>-10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10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-10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0</v>
      </c>
      <c r="C59" s="127"/>
      <c r="D59" s="127"/>
      <c r="F59" s="128">
        <f>(N55/F62)</f>
        <v>-1</v>
      </c>
      <c r="G59" s="128"/>
      <c r="H59" s="128"/>
      <c r="J59" s="129" t="e">
        <f>N55/B59</f>
        <v>#DIV/0!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SUM(C55,G55,K55)</f>
        <v>10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E68"/>
  <sheetViews>
    <sheetView workbookViewId="0" topLeftCell="A19">
      <selection activeCell="F68" sqref="F68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>
        <v>8</v>
      </c>
      <c r="K4" s="57">
        <v>10</v>
      </c>
      <c r="L4" s="58">
        <v>0</v>
      </c>
      <c r="M4" s="73"/>
      <c r="N4" s="74">
        <f>D4+H4+L4-K4-G4-C4</f>
        <v>-10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>
        <v>2</v>
      </c>
      <c r="K5" s="61">
        <v>3</v>
      </c>
      <c r="L5" s="62">
        <v>10</v>
      </c>
      <c r="M5" s="73"/>
      <c r="N5" s="74">
        <f aca="true" t="shared" si="0" ref="N5:N53">D5+H5+L5-K5-G5-C5</f>
        <v>7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>
        <v>5</v>
      </c>
      <c r="K6" s="61">
        <v>10</v>
      </c>
      <c r="L6" s="62">
        <v>0</v>
      </c>
      <c r="M6" s="73"/>
      <c r="N6" s="74">
        <f t="shared" si="0"/>
        <v>-10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>
        <v>31</v>
      </c>
      <c r="C7" s="61">
        <v>30</v>
      </c>
      <c r="D7" s="62">
        <v>0</v>
      </c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-30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>
        <v>1</v>
      </c>
      <c r="K8" s="61">
        <v>10</v>
      </c>
      <c r="L8" s="62">
        <v>39.6</v>
      </c>
      <c r="M8" s="73"/>
      <c r="N8" s="74">
        <f t="shared" si="0"/>
        <v>29.6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>
        <v>4</v>
      </c>
      <c r="K9" s="61">
        <v>10</v>
      </c>
      <c r="L9" s="62">
        <v>0</v>
      </c>
      <c r="M9" s="73"/>
      <c r="N9" s="74">
        <f t="shared" si="0"/>
        <v>-10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>
        <v>2</v>
      </c>
      <c r="K10" s="61">
        <v>10</v>
      </c>
      <c r="L10" s="62">
        <v>24.08</v>
      </c>
      <c r="M10" s="73"/>
      <c r="N10" s="74">
        <f t="shared" si="0"/>
        <v>14.079999999999998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>
        <v>5</v>
      </c>
      <c r="K11" s="61">
        <v>10</v>
      </c>
      <c r="L11" s="62">
        <v>0</v>
      </c>
      <c r="M11" s="73"/>
      <c r="N11" s="74">
        <f t="shared" si="0"/>
        <v>-10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>
        <v>7</v>
      </c>
      <c r="K12" s="61">
        <v>10</v>
      </c>
      <c r="L12" s="62">
        <v>0</v>
      </c>
      <c r="M12" s="73"/>
      <c r="N12" s="74">
        <f t="shared" si="0"/>
        <v>-10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30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73</v>
      </c>
      <c r="L55" s="47">
        <f>SUM(L4:L53)</f>
        <v>73.68</v>
      </c>
      <c r="M55" s="50"/>
      <c r="N55" s="51">
        <f>SUM(N4:N53)</f>
        <v>-29.32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9</v>
      </c>
      <c r="C59" s="127"/>
      <c r="D59" s="127"/>
      <c r="F59" s="128">
        <f>(N55/F62)</f>
        <v>-0.2846601941747573</v>
      </c>
      <c r="G59" s="128"/>
      <c r="H59" s="128"/>
      <c r="J59" s="129">
        <f>N55/B59</f>
        <v>-3.2577777777777777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SUM(C55,G55,K55)</f>
        <v>103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E68"/>
  <sheetViews>
    <sheetView workbookViewId="0" topLeftCell="A16">
      <selection activeCell="F65" sqref="F65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>
        <v>6</v>
      </c>
      <c r="K4" s="57">
        <v>10</v>
      </c>
      <c r="L4" s="58">
        <v>0</v>
      </c>
      <c r="M4" s="73"/>
      <c r="N4" s="74">
        <f>D4+H4+L4-K4-G4-C4</f>
        <v>-10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10</v>
      </c>
      <c r="L55" s="47">
        <f>SUM(L4:L53)</f>
        <v>0</v>
      </c>
      <c r="M55" s="50"/>
      <c r="N55" s="51">
        <f>SUM(N4:N53)</f>
        <v>-10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1</v>
      </c>
      <c r="C59" s="127"/>
      <c r="D59" s="127"/>
      <c r="F59" s="128">
        <f>(N55/F62)</f>
        <v>-1</v>
      </c>
      <c r="G59" s="128"/>
      <c r="H59" s="128"/>
      <c r="J59" s="129">
        <f>N55/B59</f>
        <v>-10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SUM(C55,G55,K55)</f>
        <v>10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AE68"/>
  <sheetViews>
    <sheetView workbookViewId="0" topLeftCell="A22">
      <selection activeCell="F67" sqref="F67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>
        <v>2</v>
      </c>
      <c r="C4" s="57">
        <v>0</v>
      </c>
      <c r="D4" s="58">
        <v>150</v>
      </c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150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>
        <v>179</v>
      </c>
      <c r="C5" s="61">
        <v>5</v>
      </c>
      <c r="D5" s="62">
        <v>0</v>
      </c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-5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5</v>
      </c>
      <c r="D55" s="47">
        <f>SUM(D4:D53)</f>
        <v>150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145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2</v>
      </c>
      <c r="C59" s="127"/>
      <c r="D59" s="127"/>
      <c r="F59" s="128">
        <f>(N55/F62)</f>
        <v>29</v>
      </c>
      <c r="G59" s="128"/>
      <c r="H59" s="128"/>
      <c r="J59" s="129">
        <f>N55/B59</f>
        <v>72.5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SUM(C55,G55,K55)</f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62"/>
  <sheetViews>
    <sheetView workbookViewId="0" topLeftCell="B34">
      <selection activeCell="E65" sqref="E65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/>
      <c r="C3" s="38"/>
      <c r="D3" s="39"/>
      <c r="E3" s="28"/>
      <c r="F3" s="37"/>
      <c r="G3" s="38"/>
      <c r="H3" s="39"/>
      <c r="I3" s="28"/>
      <c r="J3" s="37">
        <v>9</v>
      </c>
      <c r="K3" s="38">
        <v>30</v>
      </c>
      <c r="L3" s="39">
        <v>0</v>
      </c>
      <c r="M3" s="40"/>
      <c r="N3" s="41">
        <f>D3+H3+L3-K3-G3-C3</f>
        <v>-30</v>
      </c>
      <c r="O3" s="31"/>
    </row>
    <row r="4" spans="1:15" ht="12.75">
      <c r="A4" s="29">
        <v>2</v>
      </c>
      <c r="B4" s="42">
        <v>57</v>
      </c>
      <c r="C4" s="43">
        <v>20</v>
      </c>
      <c r="D4" s="44">
        <v>0</v>
      </c>
      <c r="E4" s="28"/>
      <c r="F4" s="42"/>
      <c r="G4" s="43"/>
      <c r="H4" s="44"/>
      <c r="I4" s="28"/>
      <c r="J4" s="42"/>
      <c r="K4" s="43"/>
      <c r="L4" s="44"/>
      <c r="M4" s="40"/>
      <c r="N4" s="41">
        <f aca="true" t="shared" si="0" ref="N4:N52">D4+H4+L4-K4-G4-C4</f>
        <v>-20</v>
      </c>
      <c r="O4" s="31"/>
    </row>
    <row r="5" spans="1:15" ht="12.75">
      <c r="A5" s="29">
        <v>3</v>
      </c>
      <c r="B5" s="42"/>
      <c r="C5" s="43"/>
      <c r="D5" s="44"/>
      <c r="E5" s="28"/>
      <c r="F5" s="42">
        <v>11</v>
      </c>
      <c r="G5" s="43">
        <v>10</v>
      </c>
      <c r="H5" s="44">
        <v>0</v>
      </c>
      <c r="I5" s="28"/>
      <c r="J5" s="42"/>
      <c r="K5" s="43"/>
      <c r="L5" s="44"/>
      <c r="M5" s="40"/>
      <c r="N5" s="41">
        <f t="shared" si="0"/>
        <v>-10</v>
      </c>
      <c r="O5" s="31"/>
    </row>
    <row r="6" spans="1:15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4</v>
      </c>
      <c r="K6" s="43">
        <v>10</v>
      </c>
      <c r="L6" s="44">
        <v>0</v>
      </c>
      <c r="M6" s="40"/>
      <c r="N6" s="41">
        <f t="shared" si="0"/>
        <v>-10</v>
      </c>
      <c r="O6" s="31"/>
    </row>
    <row r="7" spans="1:15" ht="12.75">
      <c r="A7" s="29">
        <v>5</v>
      </c>
      <c r="B7" s="42">
        <v>5</v>
      </c>
      <c r="C7" s="43">
        <v>20</v>
      </c>
      <c r="D7" s="44">
        <v>100</v>
      </c>
      <c r="E7" s="28"/>
      <c r="F7" s="42"/>
      <c r="G7" s="43"/>
      <c r="H7" s="44"/>
      <c r="I7" s="28"/>
      <c r="J7" s="42"/>
      <c r="K7" s="43"/>
      <c r="L7" s="44"/>
      <c r="M7" s="40"/>
      <c r="N7" s="41">
        <f t="shared" si="0"/>
        <v>80</v>
      </c>
      <c r="O7" s="31"/>
    </row>
    <row r="8" spans="1:15" ht="12.75">
      <c r="A8" s="29">
        <v>6</v>
      </c>
      <c r="B8" s="42"/>
      <c r="C8" s="43"/>
      <c r="D8" s="44"/>
      <c r="E8" s="28"/>
      <c r="F8" s="42">
        <v>17</v>
      </c>
      <c r="G8" s="43">
        <v>10</v>
      </c>
      <c r="H8" s="44">
        <v>0</v>
      </c>
      <c r="I8" s="28"/>
      <c r="J8" s="42"/>
      <c r="K8" s="43"/>
      <c r="L8" s="44"/>
      <c r="M8" s="40"/>
      <c r="N8" s="41">
        <f t="shared" si="0"/>
        <v>-10</v>
      </c>
      <c r="O8" s="31"/>
    </row>
    <row r="9" spans="1:15" ht="12.75">
      <c r="A9" s="29">
        <v>7</v>
      </c>
      <c r="B9" s="42">
        <v>44</v>
      </c>
      <c r="C9" s="43">
        <v>20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-20</v>
      </c>
      <c r="O9" s="31"/>
    </row>
    <row r="10" spans="1:15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/>
      <c r="K10" s="43"/>
      <c r="L10" s="44"/>
      <c r="M10" s="40"/>
      <c r="N10" s="41">
        <f t="shared" si="0"/>
        <v>0</v>
      </c>
      <c r="O10" s="31"/>
    </row>
    <row r="11" spans="1:15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/>
      <c r="K11" s="43"/>
      <c r="L11" s="44"/>
      <c r="M11" s="40"/>
      <c r="N11" s="41">
        <f t="shared" si="0"/>
        <v>0</v>
      </c>
      <c r="O11" s="31"/>
    </row>
    <row r="12" spans="1:15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/>
      <c r="K12" s="43"/>
      <c r="L12" s="44"/>
      <c r="M12" s="40"/>
      <c r="N12" s="41">
        <f t="shared" si="0"/>
        <v>0</v>
      </c>
      <c r="O12" s="31"/>
    </row>
    <row r="13" spans="1:15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/>
      <c r="K13" s="43"/>
      <c r="L13" s="44"/>
      <c r="M13" s="40"/>
      <c r="N13" s="41">
        <f t="shared" si="0"/>
        <v>0</v>
      </c>
      <c r="O13" s="31"/>
    </row>
    <row r="14" spans="1:15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/>
      <c r="K14" s="43"/>
      <c r="L14" s="44"/>
      <c r="M14" s="40"/>
      <c r="N14" s="41">
        <f t="shared" si="0"/>
        <v>0</v>
      </c>
      <c r="O14" s="31"/>
    </row>
    <row r="15" spans="1:15" ht="12.75">
      <c r="A15" s="29">
        <v>13</v>
      </c>
      <c r="B15" s="42"/>
      <c r="C15" s="43"/>
      <c r="D15" s="44"/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0</v>
      </c>
      <c r="O15" s="31"/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/>
      <c r="K16" s="43"/>
      <c r="L16" s="44"/>
      <c r="M16" s="40"/>
      <c r="N16" s="41">
        <f t="shared" si="0"/>
        <v>0</v>
      </c>
      <c r="O16" s="31"/>
    </row>
    <row r="17" spans="1:15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/>
      <c r="K17" s="43"/>
      <c r="L17" s="44"/>
      <c r="M17" s="40"/>
      <c r="N17" s="41">
        <f t="shared" si="0"/>
        <v>0</v>
      </c>
      <c r="O17" s="31"/>
    </row>
    <row r="18" spans="1:15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/>
      <c r="K18" s="43"/>
      <c r="L18" s="44"/>
      <c r="M18" s="40"/>
      <c r="N18" s="41">
        <f t="shared" si="0"/>
        <v>0</v>
      </c>
      <c r="O18" s="31"/>
    </row>
    <row r="19" spans="1:15" ht="12.75">
      <c r="A19" s="29">
        <v>17</v>
      </c>
      <c r="B19" s="42"/>
      <c r="C19" s="43"/>
      <c r="D19" s="44"/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0</v>
      </c>
      <c r="O19" s="31"/>
    </row>
    <row r="20" spans="1:15" ht="12.75">
      <c r="A20" s="29">
        <v>18</v>
      </c>
      <c r="B20" s="42"/>
      <c r="C20" s="43"/>
      <c r="D20" s="44"/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</row>
    <row r="21" spans="1:15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</row>
    <row r="22" spans="1:15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</row>
    <row r="23" spans="1:15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60</v>
      </c>
      <c r="D54" s="47">
        <f>SUM(D3:D52)</f>
        <v>100</v>
      </c>
      <c r="E54" s="48"/>
      <c r="F54" s="31"/>
      <c r="G54" s="46">
        <f>SUM(G3:G52)</f>
        <v>20</v>
      </c>
      <c r="H54" s="47">
        <f>SUM(H3:H52)</f>
        <v>0</v>
      </c>
      <c r="I54" s="49"/>
      <c r="J54" s="31"/>
      <c r="K54" s="46">
        <f>SUM(K3:K52)</f>
        <v>40</v>
      </c>
      <c r="L54" s="47">
        <f>SUM(L3:L52)</f>
        <v>0</v>
      </c>
      <c r="M54" s="50"/>
      <c r="N54" s="51">
        <f>SUM(N3:N52)</f>
        <v>-20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9</v>
      </c>
      <c r="C58" s="127"/>
      <c r="D58" s="127"/>
      <c r="F58" s="128">
        <f>(N54/F61)</f>
        <v>-0.16666666666666666</v>
      </c>
      <c r="G58" s="128"/>
      <c r="H58" s="128"/>
      <c r="J58" s="129">
        <f>N54/B58</f>
        <v>-2.2222222222222223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120</v>
      </c>
    </row>
    <row r="62" ht="12.75">
      <c r="F62" s="54">
        <f>SUM(D54,H54,L54)</f>
        <v>100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7"/>
  </sheetPr>
  <dimension ref="A1:AE68"/>
  <sheetViews>
    <sheetView workbookViewId="0" topLeftCell="A13">
      <selection activeCell="F64" sqref="F64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>
        <v>5</v>
      </c>
      <c r="K4" s="57">
        <v>30</v>
      </c>
      <c r="L4" s="58">
        <v>0</v>
      </c>
      <c r="M4" s="73"/>
      <c r="N4" s="74">
        <f>D4+H4+L4-K4-G4-C4</f>
        <v>-30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>
        <v>5</v>
      </c>
      <c r="K5" s="61">
        <v>20</v>
      </c>
      <c r="L5" s="62">
        <v>0</v>
      </c>
      <c r="M5" s="73"/>
      <c r="N5" s="74">
        <f aca="true" t="shared" si="0" ref="N5:N53">D5+H5+L5-K5-G5-C5</f>
        <v>-20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>
        <v>1</v>
      </c>
      <c r="K6" s="61">
        <v>20</v>
      </c>
      <c r="L6" s="62">
        <v>80.29</v>
      </c>
      <c r="M6" s="73"/>
      <c r="N6" s="74">
        <f t="shared" si="0"/>
        <v>60.290000000000006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>
        <v>2</v>
      </c>
      <c r="C7" s="61">
        <v>20</v>
      </c>
      <c r="D7" s="62">
        <v>551.77</v>
      </c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531.77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>
        <v>23</v>
      </c>
      <c r="G8" s="61">
        <v>10</v>
      </c>
      <c r="H8" s="62">
        <v>0</v>
      </c>
      <c r="I8" s="64"/>
      <c r="J8" s="60"/>
      <c r="K8" s="61"/>
      <c r="L8" s="62"/>
      <c r="M8" s="73"/>
      <c r="N8" s="74">
        <f t="shared" si="0"/>
        <v>-10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>
        <v>11</v>
      </c>
      <c r="G9" s="61">
        <v>10</v>
      </c>
      <c r="H9" s="62">
        <v>0</v>
      </c>
      <c r="I9" s="64"/>
      <c r="J9" s="60"/>
      <c r="K9" s="61"/>
      <c r="L9" s="62"/>
      <c r="M9" s="73"/>
      <c r="N9" s="74">
        <f t="shared" si="0"/>
        <v>-10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>
        <v>15</v>
      </c>
      <c r="G10" s="61">
        <v>30</v>
      </c>
      <c r="H10" s="62">
        <v>0</v>
      </c>
      <c r="I10" s="64"/>
      <c r="J10" s="60"/>
      <c r="K10" s="61"/>
      <c r="L10" s="62"/>
      <c r="M10" s="73"/>
      <c r="N10" s="74">
        <f t="shared" si="0"/>
        <v>-30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20</v>
      </c>
      <c r="D55" s="47">
        <f>SUM(D4:D53)</f>
        <v>551.77</v>
      </c>
      <c r="E55" s="48"/>
      <c r="F55" s="31"/>
      <c r="G55" s="46">
        <f>SUM(G4:G53)</f>
        <v>50</v>
      </c>
      <c r="H55" s="47">
        <f>SUM(H4:H53)</f>
        <v>0</v>
      </c>
      <c r="I55" s="49"/>
      <c r="J55" s="31"/>
      <c r="K55" s="46">
        <f>SUM(K4:K53)</f>
        <v>70</v>
      </c>
      <c r="L55" s="47">
        <f>SUM(L4:L53)</f>
        <v>80.29</v>
      </c>
      <c r="M55" s="50"/>
      <c r="N55" s="51">
        <f>SUM(N4:N53)</f>
        <v>492.05999999999995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7</v>
      </c>
      <c r="C59" s="127"/>
      <c r="D59" s="127"/>
      <c r="F59" s="128">
        <f>(N55/F62)</f>
        <v>3.5147142857142852</v>
      </c>
      <c r="G59" s="128"/>
      <c r="H59" s="128"/>
      <c r="J59" s="129">
        <f>N55/B59</f>
        <v>70.2942857142857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93">
        <f>SUM(C55,G55,K55)</f>
        <v>140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AE68"/>
  <sheetViews>
    <sheetView workbookViewId="0" topLeftCell="A1">
      <selection activeCell="H71" sqref="H71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>
        <v>13</v>
      </c>
      <c r="C4" s="57">
        <v>50</v>
      </c>
      <c r="D4" s="58">
        <v>0</v>
      </c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-50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>
        <v>1</v>
      </c>
      <c r="K5" s="61">
        <v>20</v>
      </c>
      <c r="L5" s="62">
        <v>80.29</v>
      </c>
      <c r="M5" s="73"/>
      <c r="N5" s="74">
        <f aca="true" t="shared" si="0" ref="N5:N53">D5+H5+L5-K5-G5-C5</f>
        <v>60.290000000000006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>
        <v>4</v>
      </c>
      <c r="K6" s="61">
        <v>20</v>
      </c>
      <c r="L6" s="62">
        <v>0</v>
      </c>
      <c r="M6" s="73"/>
      <c r="N6" s="74">
        <f t="shared" si="0"/>
        <v>-20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>
        <v>2</v>
      </c>
      <c r="K7" s="61">
        <v>20</v>
      </c>
      <c r="L7" s="62">
        <v>48.16</v>
      </c>
      <c r="M7" s="73"/>
      <c r="N7" s="74">
        <f t="shared" si="0"/>
        <v>28.159999999999997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>
        <v>2</v>
      </c>
      <c r="K8" s="61">
        <v>20</v>
      </c>
      <c r="L8" s="62">
        <v>48.16</v>
      </c>
      <c r="M8" s="73"/>
      <c r="N8" s="74">
        <f t="shared" si="0"/>
        <v>28.159999999999997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>
        <v>21</v>
      </c>
      <c r="G9" s="61">
        <v>10</v>
      </c>
      <c r="H9" s="62">
        <v>0</v>
      </c>
      <c r="I9" s="64"/>
      <c r="J9" s="60"/>
      <c r="K9" s="61"/>
      <c r="L9" s="62"/>
      <c r="M9" s="73"/>
      <c r="N9" s="74">
        <f t="shared" si="0"/>
        <v>-10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>
        <v>6</v>
      </c>
      <c r="K10" s="61">
        <v>20</v>
      </c>
      <c r="L10" s="62">
        <v>0</v>
      </c>
      <c r="M10" s="73"/>
      <c r="N10" s="74">
        <f t="shared" si="0"/>
        <v>-20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>
        <v>5</v>
      </c>
      <c r="K11" s="61">
        <v>20</v>
      </c>
      <c r="L11" s="62">
        <v>0</v>
      </c>
      <c r="M11" s="73"/>
      <c r="N11" s="74">
        <f t="shared" si="0"/>
        <v>-20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50</v>
      </c>
      <c r="D55" s="47">
        <f>SUM(D4:D53)</f>
        <v>0</v>
      </c>
      <c r="E55" s="48"/>
      <c r="F55" s="31"/>
      <c r="G55" s="46">
        <f>SUM(G4:G53)</f>
        <v>10</v>
      </c>
      <c r="H55" s="47">
        <f>SUM(H4:H53)</f>
        <v>0</v>
      </c>
      <c r="I55" s="49"/>
      <c r="J55" s="31"/>
      <c r="K55" s="46">
        <f>SUM(K4:K53)</f>
        <v>120</v>
      </c>
      <c r="L55" s="47">
        <f>SUM(L4:L53)</f>
        <v>176.60999999999999</v>
      </c>
      <c r="M55" s="50"/>
      <c r="N55" s="51">
        <f>SUM(N4:N53)</f>
        <v>-3.3900000000000006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8</v>
      </c>
      <c r="C59" s="127"/>
      <c r="D59" s="127"/>
      <c r="F59" s="128">
        <f>(N55/F62)</f>
        <v>-0.018833333333333337</v>
      </c>
      <c r="G59" s="128"/>
      <c r="H59" s="128"/>
      <c r="J59" s="129">
        <f>N55/B59</f>
        <v>-0.42375000000000007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SUM(C55,G55,K55)</f>
        <v>180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7"/>
  </sheetPr>
  <dimension ref="A1:AE68"/>
  <sheetViews>
    <sheetView workbookViewId="0" topLeftCell="A16">
      <selection activeCell="C66" sqref="C66"/>
    </sheetView>
  </sheetViews>
  <sheetFormatPr defaultColWidth="9.140625" defaultRowHeight="12.75"/>
  <cols>
    <col min="1" max="1" width="11.140625" style="0" customWidth="1"/>
    <col min="4" max="4" width="10.281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>
        <v>35</v>
      </c>
      <c r="C4" s="57">
        <v>50</v>
      </c>
      <c r="D4" s="58">
        <v>0</v>
      </c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-50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>
        <v>3</v>
      </c>
      <c r="K5" s="61">
        <v>20</v>
      </c>
      <c r="L5" s="62">
        <v>32.11</v>
      </c>
      <c r="M5" s="73"/>
      <c r="N5" s="74">
        <f aca="true" t="shared" si="0" ref="N5:N53">D5+H5+L5-K5-G5-C5</f>
        <v>12.11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>
        <v>1</v>
      </c>
      <c r="C6" s="61">
        <v>50</v>
      </c>
      <c r="D6" s="62">
        <v>854.83</v>
      </c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804.83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>
        <v>3</v>
      </c>
      <c r="K7" s="61">
        <v>20</v>
      </c>
      <c r="L7" s="62">
        <v>32.11</v>
      </c>
      <c r="M7" s="73"/>
      <c r="N7" s="74">
        <f t="shared" si="0"/>
        <v>12.11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>
        <v>9</v>
      </c>
      <c r="K8" s="61">
        <v>20</v>
      </c>
      <c r="L8" s="62">
        <v>0</v>
      </c>
      <c r="M8" s="73"/>
      <c r="N8" s="74">
        <f t="shared" si="0"/>
        <v>-20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>
        <v>8</v>
      </c>
      <c r="K9" s="61">
        <v>20</v>
      </c>
      <c r="L9" s="62">
        <v>0</v>
      </c>
      <c r="M9" s="73"/>
      <c r="N9" s="74">
        <f t="shared" si="0"/>
        <v>-20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>
        <v>12</v>
      </c>
      <c r="G10" s="61">
        <v>10</v>
      </c>
      <c r="H10" s="62">
        <v>0</v>
      </c>
      <c r="I10" s="64"/>
      <c r="J10" s="60"/>
      <c r="K10" s="61"/>
      <c r="L10" s="62"/>
      <c r="M10" s="73"/>
      <c r="N10" s="74">
        <f t="shared" si="0"/>
        <v>-10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>
        <v>2</v>
      </c>
      <c r="K11" s="61">
        <v>20</v>
      </c>
      <c r="L11" s="62">
        <v>48.16</v>
      </c>
      <c r="M11" s="73"/>
      <c r="N11" s="74">
        <f t="shared" si="0"/>
        <v>28.159999999999997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>
        <v>2</v>
      </c>
      <c r="C12" s="61">
        <v>20</v>
      </c>
      <c r="D12" s="62">
        <v>175.3</v>
      </c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155.3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>
        <v>3</v>
      </c>
      <c r="K13" s="61">
        <v>20</v>
      </c>
      <c r="L13" s="62">
        <v>32.11</v>
      </c>
      <c r="M13" s="73"/>
      <c r="N13" s="74">
        <f t="shared" si="0"/>
        <v>12.11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>
        <v>8</v>
      </c>
      <c r="K14" s="61">
        <v>20</v>
      </c>
      <c r="L14" s="62">
        <v>0</v>
      </c>
      <c r="M14" s="73"/>
      <c r="N14" s="74">
        <f t="shared" si="0"/>
        <v>-20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>
        <v>5</v>
      </c>
      <c r="K15" s="61">
        <v>20</v>
      </c>
      <c r="L15" s="62">
        <v>0</v>
      </c>
      <c r="M15" s="73"/>
      <c r="N15" s="74">
        <f t="shared" si="0"/>
        <v>-20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>
        <v>9</v>
      </c>
      <c r="K16" s="61">
        <v>20</v>
      </c>
      <c r="L16" s="62">
        <v>0</v>
      </c>
      <c r="M16" s="73"/>
      <c r="N16" s="74">
        <f t="shared" si="0"/>
        <v>-20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>
        <v>3</v>
      </c>
      <c r="K17" s="61">
        <v>30</v>
      </c>
      <c r="L17" s="62">
        <v>48.65</v>
      </c>
      <c r="M17" s="73"/>
      <c r="N17" s="74">
        <f t="shared" si="0"/>
        <v>18.65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>
        <v>8</v>
      </c>
      <c r="K18" s="61">
        <v>50</v>
      </c>
      <c r="L18" s="62">
        <v>0</v>
      </c>
      <c r="M18" s="73"/>
      <c r="N18" s="74">
        <f t="shared" si="0"/>
        <v>-50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>
        <v>7</v>
      </c>
      <c r="K19" s="61">
        <v>20</v>
      </c>
      <c r="L19" s="62">
        <v>0</v>
      </c>
      <c r="M19" s="73"/>
      <c r="N19" s="74">
        <f t="shared" si="0"/>
        <v>-20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>
        <v>7</v>
      </c>
      <c r="K20" s="61">
        <v>20</v>
      </c>
      <c r="L20" s="62">
        <v>0</v>
      </c>
      <c r="M20" s="73"/>
      <c r="N20" s="74">
        <f t="shared" si="0"/>
        <v>-20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>
        <v>2</v>
      </c>
      <c r="K21" s="61">
        <v>30</v>
      </c>
      <c r="L21" s="62">
        <v>72.98</v>
      </c>
      <c r="M21" s="73"/>
      <c r="N21" s="74">
        <f t="shared" si="0"/>
        <v>42.980000000000004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>
        <v>2</v>
      </c>
      <c r="K22" s="61">
        <v>50</v>
      </c>
      <c r="L22" s="62">
        <v>121.63</v>
      </c>
      <c r="M22" s="73"/>
      <c r="N22" s="74">
        <f t="shared" si="0"/>
        <v>71.63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>
        <v>6</v>
      </c>
      <c r="K23" s="61">
        <v>30</v>
      </c>
      <c r="L23" s="62">
        <v>0</v>
      </c>
      <c r="M23" s="73"/>
      <c r="N23" s="74">
        <f t="shared" si="0"/>
        <v>-30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>
        <v>1</v>
      </c>
      <c r="K24" s="61">
        <v>50</v>
      </c>
      <c r="L24" s="62">
        <v>202.73</v>
      </c>
      <c r="M24" s="73"/>
      <c r="N24" s="74">
        <f t="shared" si="0"/>
        <v>152.73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>
        <v>6</v>
      </c>
      <c r="K25" s="61">
        <v>100</v>
      </c>
      <c r="L25" s="62">
        <v>0</v>
      </c>
      <c r="M25" s="73"/>
      <c r="N25" s="74">
        <f t="shared" si="0"/>
        <v>-100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>
        <v>2</v>
      </c>
      <c r="K26" s="61">
        <v>30</v>
      </c>
      <c r="L26" s="62">
        <v>72.98</v>
      </c>
      <c r="M26" s="73"/>
      <c r="N26" s="74">
        <f t="shared" si="0"/>
        <v>42.980000000000004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>
        <v>1</v>
      </c>
      <c r="K27" s="61">
        <v>30</v>
      </c>
      <c r="L27" s="62">
        <v>121.64</v>
      </c>
      <c r="M27" s="73"/>
      <c r="N27" s="74">
        <f t="shared" si="0"/>
        <v>91.64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>
        <v>9</v>
      </c>
      <c r="K28" s="61">
        <v>5</v>
      </c>
      <c r="L28" s="62">
        <v>0</v>
      </c>
      <c r="M28" s="73"/>
      <c r="N28" s="74">
        <f t="shared" si="0"/>
        <v>-5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120</v>
      </c>
      <c r="D55" s="47">
        <f>SUM(D4:D53)</f>
        <v>1030.13</v>
      </c>
      <c r="E55" s="48"/>
      <c r="F55" s="31"/>
      <c r="G55" s="46">
        <f>SUM(G4:G53)</f>
        <v>10</v>
      </c>
      <c r="H55" s="47">
        <f>SUM(H4:H53)</f>
        <v>0</v>
      </c>
      <c r="I55" s="49"/>
      <c r="J55" s="31"/>
      <c r="K55" s="46">
        <f>SUM(K4:K53)</f>
        <v>625</v>
      </c>
      <c r="L55" s="47">
        <f>SUM(L4:L53)</f>
        <v>785.1</v>
      </c>
      <c r="M55" s="50"/>
      <c r="N55" s="51">
        <f>SUM(N4:N53)</f>
        <v>1060.23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25</v>
      </c>
      <c r="C59" s="127"/>
      <c r="D59" s="127"/>
      <c r="F59" s="128">
        <f>(N55/F62)</f>
        <v>1.4042781456953644</v>
      </c>
      <c r="G59" s="128"/>
      <c r="H59" s="128"/>
      <c r="J59" s="129">
        <f>N55/B59</f>
        <v>42.4092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SUM(C55,G55,K55)</f>
        <v>755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</sheetPr>
  <dimension ref="A1:AE68"/>
  <sheetViews>
    <sheetView workbookViewId="0" topLeftCell="L28">
      <selection activeCell="V62" sqref="V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7" max="17" width="9.00390625" style="55" customWidth="1"/>
    <col min="21" max="21" width="0.9921875" style="0" customWidth="1"/>
    <col min="25" max="25" width="0.9921875" style="0" customWidth="1"/>
    <col min="29" max="29" width="0.85546875" style="0" customWidth="1"/>
    <col min="31" max="31" width="0.71875" style="0" customWidth="1"/>
  </cols>
  <sheetData>
    <row r="1" spans="1:31" ht="15.75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6" t="s">
        <v>29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31" ht="12.75">
      <c r="A2" s="63"/>
      <c r="B2" s="133" t="s">
        <v>11</v>
      </c>
      <c r="C2" s="133"/>
      <c r="D2" s="133"/>
      <c r="E2" s="64"/>
      <c r="F2" s="133" t="s">
        <v>12</v>
      </c>
      <c r="G2" s="133"/>
      <c r="H2" s="133"/>
      <c r="I2" s="65"/>
      <c r="J2" s="133" t="s">
        <v>13</v>
      </c>
      <c r="K2" s="133"/>
      <c r="L2" s="133"/>
      <c r="M2" s="66"/>
      <c r="N2" s="65"/>
      <c r="O2" s="67"/>
      <c r="P2" s="1"/>
      <c r="Q2" s="63"/>
      <c r="R2" s="133" t="s">
        <v>11</v>
      </c>
      <c r="S2" s="133"/>
      <c r="T2" s="133"/>
      <c r="U2" s="64"/>
      <c r="V2" s="133" t="s">
        <v>12</v>
      </c>
      <c r="W2" s="133"/>
      <c r="X2" s="133"/>
      <c r="Y2" s="65"/>
      <c r="Z2" s="133" t="s">
        <v>13</v>
      </c>
      <c r="AA2" s="133"/>
      <c r="AB2" s="133"/>
      <c r="AC2" s="66"/>
      <c r="AD2" s="65"/>
      <c r="AE2" s="67"/>
    </row>
    <row r="3" spans="1:31" ht="12.75">
      <c r="A3" s="65"/>
      <c r="B3" s="68" t="s">
        <v>14</v>
      </c>
      <c r="C3" s="68" t="s">
        <v>2</v>
      </c>
      <c r="D3" s="68" t="s">
        <v>15</v>
      </c>
      <c r="E3" s="64"/>
      <c r="F3" s="69" t="s">
        <v>14</v>
      </c>
      <c r="G3" s="69" t="s">
        <v>2</v>
      </c>
      <c r="H3" s="69" t="s">
        <v>15</v>
      </c>
      <c r="I3" s="65"/>
      <c r="J3" s="70" t="s">
        <v>14</v>
      </c>
      <c r="K3" s="70" t="s">
        <v>2</v>
      </c>
      <c r="L3" s="70" t="s">
        <v>15</v>
      </c>
      <c r="M3" s="71"/>
      <c r="N3" s="72" t="s">
        <v>5</v>
      </c>
      <c r="O3" s="67"/>
      <c r="P3" s="1"/>
      <c r="Q3" s="65"/>
      <c r="R3" s="68" t="s">
        <v>14</v>
      </c>
      <c r="S3" s="68" t="s">
        <v>2</v>
      </c>
      <c r="T3" s="68" t="s">
        <v>15</v>
      </c>
      <c r="U3" s="64"/>
      <c r="V3" s="69" t="s">
        <v>14</v>
      </c>
      <c r="W3" s="69" t="s">
        <v>2</v>
      </c>
      <c r="X3" s="69" t="s">
        <v>15</v>
      </c>
      <c r="Y3" s="65"/>
      <c r="Z3" s="70" t="s">
        <v>14</v>
      </c>
      <c r="AA3" s="70" t="s">
        <v>2</v>
      </c>
      <c r="AB3" s="70" t="s">
        <v>15</v>
      </c>
      <c r="AC3" s="71"/>
      <c r="AD3" s="72" t="s">
        <v>5</v>
      </c>
      <c r="AE3" s="67"/>
    </row>
    <row r="4" spans="1:31" ht="12.75">
      <c r="A4" s="65">
        <v>1</v>
      </c>
      <c r="B4" s="56"/>
      <c r="C4" s="57"/>
      <c r="D4" s="58"/>
      <c r="E4" s="64"/>
      <c r="F4" s="56"/>
      <c r="G4" s="57"/>
      <c r="H4" s="58"/>
      <c r="I4" s="64"/>
      <c r="J4" s="56"/>
      <c r="K4" s="57"/>
      <c r="L4" s="58"/>
      <c r="M4" s="73"/>
      <c r="N4" s="74">
        <f>D4+H4+L4-K4-G4-C4</f>
        <v>0</v>
      </c>
      <c r="O4" s="67"/>
      <c r="P4" s="1"/>
      <c r="Q4" s="65">
        <v>1</v>
      </c>
      <c r="R4" s="56"/>
      <c r="S4" s="57"/>
      <c r="T4" s="58"/>
      <c r="U4" s="64"/>
      <c r="V4" s="56"/>
      <c r="W4" s="57"/>
      <c r="X4" s="58"/>
      <c r="Y4" s="64"/>
      <c r="Z4" s="56"/>
      <c r="AA4" s="57"/>
      <c r="AB4" s="58"/>
      <c r="AC4" s="73"/>
      <c r="AD4" s="74">
        <f>T4+X4+AB4-AA4-W4-S4</f>
        <v>0</v>
      </c>
      <c r="AE4" s="67"/>
    </row>
    <row r="5" spans="1:31" ht="12.75">
      <c r="A5" s="65">
        <v>2</v>
      </c>
      <c r="B5" s="60"/>
      <c r="C5" s="61"/>
      <c r="D5" s="62"/>
      <c r="E5" s="64"/>
      <c r="F5" s="60"/>
      <c r="G5" s="61"/>
      <c r="H5" s="62"/>
      <c r="I5" s="64"/>
      <c r="J5" s="60"/>
      <c r="K5" s="61"/>
      <c r="L5" s="62"/>
      <c r="M5" s="73"/>
      <c r="N5" s="74">
        <f aca="true" t="shared" si="0" ref="N5:N53">D5+H5+L5-K5-G5-C5</f>
        <v>0</v>
      </c>
      <c r="O5" s="67"/>
      <c r="P5" s="1"/>
      <c r="Q5" s="65">
        <v>2</v>
      </c>
      <c r="R5" s="60"/>
      <c r="S5" s="61"/>
      <c r="T5" s="62"/>
      <c r="U5" s="64"/>
      <c r="V5" s="60"/>
      <c r="W5" s="61"/>
      <c r="X5" s="62"/>
      <c r="Y5" s="64"/>
      <c r="Z5" s="60"/>
      <c r="AA5" s="61"/>
      <c r="AB5" s="62"/>
      <c r="AC5" s="73"/>
      <c r="AD5" s="74">
        <f aca="true" t="shared" si="1" ref="AD5:AD53">T5+X5+AB5-AA5-W5-S5</f>
        <v>0</v>
      </c>
      <c r="AE5" s="67"/>
    </row>
    <row r="6" spans="1:31" ht="12.75">
      <c r="A6" s="65">
        <v>3</v>
      </c>
      <c r="B6" s="60"/>
      <c r="C6" s="61"/>
      <c r="D6" s="62"/>
      <c r="E6" s="64"/>
      <c r="F6" s="60"/>
      <c r="G6" s="61"/>
      <c r="H6" s="62"/>
      <c r="I6" s="64"/>
      <c r="J6" s="60"/>
      <c r="K6" s="61"/>
      <c r="L6" s="62"/>
      <c r="M6" s="73"/>
      <c r="N6" s="74">
        <f t="shared" si="0"/>
        <v>0</v>
      </c>
      <c r="O6" s="67"/>
      <c r="P6" s="1"/>
      <c r="Q6" s="65">
        <v>3</v>
      </c>
      <c r="R6" s="60"/>
      <c r="S6" s="61"/>
      <c r="T6" s="62"/>
      <c r="U6" s="64"/>
      <c r="V6" s="60"/>
      <c r="W6" s="61"/>
      <c r="X6" s="62"/>
      <c r="Y6" s="64"/>
      <c r="Z6" s="60"/>
      <c r="AA6" s="61"/>
      <c r="AB6" s="62"/>
      <c r="AC6" s="73"/>
      <c r="AD6" s="74">
        <f t="shared" si="1"/>
        <v>0</v>
      </c>
      <c r="AE6" s="67"/>
    </row>
    <row r="7" spans="1:31" ht="12.75">
      <c r="A7" s="65">
        <v>4</v>
      </c>
      <c r="B7" s="60"/>
      <c r="C7" s="61"/>
      <c r="D7" s="62"/>
      <c r="E7" s="64"/>
      <c r="F7" s="60"/>
      <c r="G7" s="61"/>
      <c r="H7" s="62"/>
      <c r="I7" s="64"/>
      <c r="J7" s="60"/>
      <c r="K7" s="61"/>
      <c r="L7" s="62"/>
      <c r="M7" s="73"/>
      <c r="N7" s="74">
        <f t="shared" si="0"/>
        <v>0</v>
      </c>
      <c r="O7" s="67"/>
      <c r="P7" s="1"/>
      <c r="Q7" s="65">
        <v>4</v>
      </c>
      <c r="R7" s="60"/>
      <c r="S7" s="61"/>
      <c r="T7" s="62"/>
      <c r="U7" s="64"/>
      <c r="V7" s="60"/>
      <c r="W7" s="61"/>
      <c r="X7" s="62"/>
      <c r="Y7" s="64"/>
      <c r="Z7" s="60"/>
      <c r="AA7" s="61"/>
      <c r="AB7" s="62"/>
      <c r="AC7" s="73"/>
      <c r="AD7" s="74">
        <f t="shared" si="1"/>
        <v>0</v>
      </c>
      <c r="AE7" s="67"/>
    </row>
    <row r="8" spans="1:31" ht="12.75">
      <c r="A8" s="65">
        <v>5</v>
      </c>
      <c r="B8" s="60"/>
      <c r="C8" s="61"/>
      <c r="D8" s="62"/>
      <c r="E8" s="64"/>
      <c r="F8" s="60"/>
      <c r="G8" s="61"/>
      <c r="H8" s="62"/>
      <c r="I8" s="64"/>
      <c r="J8" s="60"/>
      <c r="K8" s="61"/>
      <c r="L8" s="62"/>
      <c r="M8" s="73"/>
      <c r="N8" s="74">
        <f t="shared" si="0"/>
        <v>0</v>
      </c>
      <c r="O8" s="67"/>
      <c r="P8" s="1"/>
      <c r="Q8" s="65">
        <v>5</v>
      </c>
      <c r="R8" s="60"/>
      <c r="S8" s="61"/>
      <c r="T8" s="62"/>
      <c r="U8" s="64"/>
      <c r="V8" s="60"/>
      <c r="W8" s="61"/>
      <c r="X8" s="62"/>
      <c r="Y8" s="64"/>
      <c r="Z8" s="60"/>
      <c r="AA8" s="61"/>
      <c r="AB8" s="62"/>
      <c r="AC8" s="73"/>
      <c r="AD8" s="74">
        <f t="shared" si="1"/>
        <v>0</v>
      </c>
      <c r="AE8" s="67"/>
    </row>
    <row r="9" spans="1:31" ht="12.75">
      <c r="A9" s="65">
        <v>6</v>
      </c>
      <c r="B9" s="60"/>
      <c r="C9" s="61"/>
      <c r="D9" s="62"/>
      <c r="E9" s="64"/>
      <c r="F9" s="60"/>
      <c r="G9" s="61"/>
      <c r="H9" s="62"/>
      <c r="I9" s="64"/>
      <c r="J9" s="60"/>
      <c r="K9" s="61"/>
      <c r="L9" s="62"/>
      <c r="M9" s="73"/>
      <c r="N9" s="74">
        <f t="shared" si="0"/>
        <v>0</v>
      </c>
      <c r="O9" s="67"/>
      <c r="P9" s="1"/>
      <c r="Q9" s="65">
        <v>6</v>
      </c>
      <c r="R9" s="60"/>
      <c r="S9" s="61"/>
      <c r="T9" s="62"/>
      <c r="U9" s="64"/>
      <c r="V9" s="60"/>
      <c r="W9" s="61"/>
      <c r="X9" s="62"/>
      <c r="Y9" s="64"/>
      <c r="Z9" s="60"/>
      <c r="AA9" s="61"/>
      <c r="AB9" s="62"/>
      <c r="AC9" s="73"/>
      <c r="AD9" s="74">
        <f t="shared" si="1"/>
        <v>0</v>
      </c>
      <c r="AE9" s="67"/>
    </row>
    <row r="10" spans="1:31" ht="12.75">
      <c r="A10" s="65">
        <v>7</v>
      </c>
      <c r="B10" s="60"/>
      <c r="C10" s="61"/>
      <c r="D10" s="62"/>
      <c r="E10" s="64"/>
      <c r="F10" s="60"/>
      <c r="G10" s="61"/>
      <c r="H10" s="62"/>
      <c r="I10" s="64"/>
      <c r="J10" s="60"/>
      <c r="K10" s="61"/>
      <c r="L10" s="62"/>
      <c r="M10" s="73"/>
      <c r="N10" s="74">
        <f t="shared" si="0"/>
        <v>0</v>
      </c>
      <c r="O10" s="67"/>
      <c r="P10" s="1"/>
      <c r="Q10" s="65">
        <v>7</v>
      </c>
      <c r="R10" s="60"/>
      <c r="S10" s="61"/>
      <c r="T10" s="62"/>
      <c r="U10" s="64"/>
      <c r="V10" s="60"/>
      <c r="W10" s="61"/>
      <c r="X10" s="62"/>
      <c r="Y10" s="64"/>
      <c r="Z10" s="60"/>
      <c r="AA10" s="61"/>
      <c r="AB10" s="62"/>
      <c r="AC10" s="73"/>
      <c r="AD10" s="74">
        <f t="shared" si="1"/>
        <v>0</v>
      </c>
      <c r="AE10" s="67"/>
    </row>
    <row r="11" spans="1:31" ht="12.75">
      <c r="A11" s="65">
        <v>8</v>
      </c>
      <c r="B11" s="60"/>
      <c r="C11" s="61"/>
      <c r="D11" s="62"/>
      <c r="E11" s="64"/>
      <c r="F11" s="60"/>
      <c r="G11" s="61"/>
      <c r="H11" s="62"/>
      <c r="I11" s="64"/>
      <c r="J11" s="60"/>
      <c r="K11" s="61"/>
      <c r="L11" s="62"/>
      <c r="M11" s="73"/>
      <c r="N11" s="74">
        <f t="shared" si="0"/>
        <v>0</v>
      </c>
      <c r="O11" s="67"/>
      <c r="P11" s="1"/>
      <c r="Q11" s="65">
        <v>8</v>
      </c>
      <c r="R11" s="60"/>
      <c r="S11" s="61"/>
      <c r="T11" s="62"/>
      <c r="U11" s="64"/>
      <c r="V11" s="60"/>
      <c r="W11" s="61"/>
      <c r="X11" s="62"/>
      <c r="Y11" s="64"/>
      <c r="Z11" s="60"/>
      <c r="AA11" s="61"/>
      <c r="AB11" s="62"/>
      <c r="AC11" s="73"/>
      <c r="AD11" s="74">
        <f t="shared" si="1"/>
        <v>0</v>
      </c>
      <c r="AE11" s="67"/>
    </row>
    <row r="12" spans="1:31" ht="12.75">
      <c r="A12" s="65">
        <v>9</v>
      </c>
      <c r="B12" s="60"/>
      <c r="C12" s="61"/>
      <c r="D12" s="62"/>
      <c r="E12" s="64"/>
      <c r="F12" s="60"/>
      <c r="G12" s="61"/>
      <c r="H12" s="62"/>
      <c r="I12" s="64"/>
      <c r="J12" s="60"/>
      <c r="K12" s="61"/>
      <c r="L12" s="62"/>
      <c r="M12" s="73"/>
      <c r="N12" s="74">
        <f t="shared" si="0"/>
        <v>0</v>
      </c>
      <c r="O12" s="67"/>
      <c r="P12" s="1"/>
      <c r="Q12" s="65">
        <v>9</v>
      </c>
      <c r="R12" s="60"/>
      <c r="S12" s="61"/>
      <c r="T12" s="62"/>
      <c r="U12" s="64"/>
      <c r="V12" s="60"/>
      <c r="W12" s="61"/>
      <c r="X12" s="62"/>
      <c r="Y12" s="64"/>
      <c r="Z12" s="60"/>
      <c r="AA12" s="61"/>
      <c r="AB12" s="62"/>
      <c r="AC12" s="73"/>
      <c r="AD12" s="74">
        <f t="shared" si="1"/>
        <v>0</v>
      </c>
      <c r="AE12" s="67"/>
    </row>
    <row r="13" spans="1:31" ht="12.75">
      <c r="A13" s="65">
        <v>10</v>
      </c>
      <c r="B13" s="60"/>
      <c r="C13" s="61"/>
      <c r="D13" s="62"/>
      <c r="E13" s="64"/>
      <c r="F13" s="60"/>
      <c r="G13" s="61"/>
      <c r="H13" s="62"/>
      <c r="I13" s="64"/>
      <c r="J13" s="60"/>
      <c r="K13" s="61"/>
      <c r="L13" s="62"/>
      <c r="M13" s="73"/>
      <c r="N13" s="74">
        <f t="shared" si="0"/>
        <v>0</v>
      </c>
      <c r="O13" s="67"/>
      <c r="P13" s="1"/>
      <c r="Q13" s="65">
        <v>10</v>
      </c>
      <c r="R13" s="60"/>
      <c r="S13" s="61"/>
      <c r="T13" s="62"/>
      <c r="U13" s="64"/>
      <c r="V13" s="60"/>
      <c r="W13" s="61"/>
      <c r="X13" s="62"/>
      <c r="Y13" s="64"/>
      <c r="Z13" s="60"/>
      <c r="AA13" s="61"/>
      <c r="AB13" s="62"/>
      <c r="AC13" s="73"/>
      <c r="AD13" s="74">
        <f t="shared" si="1"/>
        <v>0</v>
      </c>
      <c r="AE13" s="67"/>
    </row>
    <row r="14" spans="1:31" ht="12.75">
      <c r="A14" s="65">
        <v>11</v>
      </c>
      <c r="B14" s="60"/>
      <c r="C14" s="61"/>
      <c r="D14" s="62"/>
      <c r="E14" s="64"/>
      <c r="F14" s="60"/>
      <c r="G14" s="61"/>
      <c r="H14" s="62"/>
      <c r="I14" s="64"/>
      <c r="J14" s="60"/>
      <c r="K14" s="61"/>
      <c r="L14" s="62"/>
      <c r="M14" s="73"/>
      <c r="N14" s="74">
        <f t="shared" si="0"/>
        <v>0</v>
      </c>
      <c r="O14" s="67"/>
      <c r="P14" s="1"/>
      <c r="Q14" s="65">
        <v>11</v>
      </c>
      <c r="R14" s="60"/>
      <c r="S14" s="61"/>
      <c r="T14" s="62"/>
      <c r="U14" s="64"/>
      <c r="V14" s="60"/>
      <c r="W14" s="61"/>
      <c r="X14" s="62"/>
      <c r="Y14" s="64"/>
      <c r="Z14" s="60"/>
      <c r="AA14" s="61"/>
      <c r="AB14" s="62"/>
      <c r="AC14" s="73"/>
      <c r="AD14" s="74">
        <f t="shared" si="1"/>
        <v>0</v>
      </c>
      <c r="AE14" s="67"/>
    </row>
    <row r="15" spans="1:31" ht="12.75">
      <c r="A15" s="65">
        <v>12</v>
      </c>
      <c r="B15" s="60"/>
      <c r="C15" s="61"/>
      <c r="D15" s="62"/>
      <c r="E15" s="64"/>
      <c r="F15" s="60"/>
      <c r="G15" s="61"/>
      <c r="H15" s="62"/>
      <c r="I15" s="64"/>
      <c r="J15" s="60"/>
      <c r="K15" s="61"/>
      <c r="L15" s="62"/>
      <c r="M15" s="73"/>
      <c r="N15" s="74">
        <f t="shared" si="0"/>
        <v>0</v>
      </c>
      <c r="O15" s="67"/>
      <c r="P15" s="1"/>
      <c r="Q15" s="65">
        <v>12</v>
      </c>
      <c r="R15" s="60"/>
      <c r="S15" s="61"/>
      <c r="T15" s="62"/>
      <c r="U15" s="64"/>
      <c r="V15" s="60"/>
      <c r="W15" s="61"/>
      <c r="X15" s="62"/>
      <c r="Y15" s="64"/>
      <c r="Z15" s="60"/>
      <c r="AA15" s="61"/>
      <c r="AB15" s="62"/>
      <c r="AC15" s="73"/>
      <c r="AD15" s="74">
        <f t="shared" si="1"/>
        <v>0</v>
      </c>
      <c r="AE15" s="67"/>
    </row>
    <row r="16" spans="1:31" ht="12.75">
      <c r="A16" s="65">
        <v>13</v>
      </c>
      <c r="B16" s="60"/>
      <c r="C16" s="61"/>
      <c r="D16" s="62"/>
      <c r="E16" s="64"/>
      <c r="F16" s="60"/>
      <c r="G16" s="61"/>
      <c r="H16" s="62"/>
      <c r="I16" s="64"/>
      <c r="J16" s="60"/>
      <c r="K16" s="61"/>
      <c r="L16" s="62"/>
      <c r="M16" s="73"/>
      <c r="N16" s="74">
        <f t="shared" si="0"/>
        <v>0</v>
      </c>
      <c r="O16" s="67"/>
      <c r="P16" s="1"/>
      <c r="Q16" s="65">
        <v>13</v>
      </c>
      <c r="R16" s="60"/>
      <c r="S16" s="61"/>
      <c r="T16" s="62"/>
      <c r="U16" s="64"/>
      <c r="V16" s="60"/>
      <c r="W16" s="61"/>
      <c r="X16" s="62"/>
      <c r="Y16" s="64"/>
      <c r="Z16" s="60"/>
      <c r="AA16" s="61"/>
      <c r="AB16" s="62"/>
      <c r="AC16" s="73"/>
      <c r="AD16" s="74">
        <f t="shared" si="1"/>
        <v>0</v>
      </c>
      <c r="AE16" s="67"/>
    </row>
    <row r="17" spans="1:31" ht="12.75">
      <c r="A17" s="65">
        <v>14</v>
      </c>
      <c r="B17" s="60"/>
      <c r="C17" s="61"/>
      <c r="D17" s="62"/>
      <c r="E17" s="64"/>
      <c r="F17" s="60"/>
      <c r="G17" s="61"/>
      <c r="H17" s="62"/>
      <c r="I17" s="64"/>
      <c r="J17" s="60"/>
      <c r="K17" s="61"/>
      <c r="L17" s="62"/>
      <c r="M17" s="73"/>
      <c r="N17" s="74">
        <f t="shared" si="0"/>
        <v>0</v>
      </c>
      <c r="O17" s="67"/>
      <c r="P17" s="1"/>
      <c r="Q17" s="65">
        <v>14</v>
      </c>
      <c r="R17" s="60"/>
      <c r="S17" s="61"/>
      <c r="T17" s="62"/>
      <c r="U17" s="64"/>
      <c r="V17" s="60"/>
      <c r="W17" s="61"/>
      <c r="X17" s="62"/>
      <c r="Y17" s="64"/>
      <c r="Z17" s="60"/>
      <c r="AA17" s="61"/>
      <c r="AB17" s="62"/>
      <c r="AC17" s="73"/>
      <c r="AD17" s="74">
        <f t="shared" si="1"/>
        <v>0</v>
      </c>
      <c r="AE17" s="67"/>
    </row>
    <row r="18" spans="1:31" ht="12.75">
      <c r="A18" s="65">
        <v>15</v>
      </c>
      <c r="B18" s="60"/>
      <c r="C18" s="61"/>
      <c r="D18" s="62"/>
      <c r="E18" s="64"/>
      <c r="F18" s="60"/>
      <c r="G18" s="61"/>
      <c r="H18" s="62"/>
      <c r="I18" s="64"/>
      <c r="J18" s="60"/>
      <c r="K18" s="61"/>
      <c r="L18" s="62"/>
      <c r="M18" s="73"/>
      <c r="N18" s="74">
        <f t="shared" si="0"/>
        <v>0</v>
      </c>
      <c r="O18" s="67"/>
      <c r="P18" s="1"/>
      <c r="Q18" s="65">
        <v>15</v>
      </c>
      <c r="R18" s="60"/>
      <c r="S18" s="61"/>
      <c r="T18" s="62"/>
      <c r="U18" s="64"/>
      <c r="V18" s="60"/>
      <c r="W18" s="61"/>
      <c r="X18" s="62"/>
      <c r="Y18" s="64"/>
      <c r="Z18" s="60"/>
      <c r="AA18" s="61"/>
      <c r="AB18" s="62"/>
      <c r="AC18" s="73"/>
      <c r="AD18" s="74">
        <f t="shared" si="1"/>
        <v>0</v>
      </c>
      <c r="AE18" s="67"/>
    </row>
    <row r="19" spans="1:31" ht="12.75">
      <c r="A19" s="65">
        <v>16</v>
      </c>
      <c r="B19" s="60"/>
      <c r="C19" s="61"/>
      <c r="D19" s="62"/>
      <c r="E19" s="64"/>
      <c r="F19" s="60"/>
      <c r="G19" s="61"/>
      <c r="H19" s="62"/>
      <c r="I19" s="64"/>
      <c r="J19" s="60"/>
      <c r="K19" s="61"/>
      <c r="L19" s="62"/>
      <c r="M19" s="73"/>
      <c r="N19" s="74">
        <f t="shared" si="0"/>
        <v>0</v>
      </c>
      <c r="O19" s="67"/>
      <c r="P19" s="1"/>
      <c r="Q19" s="65">
        <v>16</v>
      </c>
      <c r="R19" s="60"/>
      <c r="S19" s="61"/>
      <c r="T19" s="62"/>
      <c r="U19" s="64"/>
      <c r="V19" s="60"/>
      <c r="W19" s="61"/>
      <c r="X19" s="62"/>
      <c r="Y19" s="64"/>
      <c r="Z19" s="60"/>
      <c r="AA19" s="61"/>
      <c r="AB19" s="62"/>
      <c r="AC19" s="73"/>
      <c r="AD19" s="74">
        <f t="shared" si="1"/>
        <v>0</v>
      </c>
      <c r="AE19" s="67"/>
    </row>
    <row r="20" spans="1:31" ht="12.75">
      <c r="A20" s="65">
        <v>17</v>
      </c>
      <c r="B20" s="60"/>
      <c r="C20" s="61"/>
      <c r="D20" s="62"/>
      <c r="E20" s="64"/>
      <c r="F20" s="60"/>
      <c r="G20" s="61"/>
      <c r="H20" s="62"/>
      <c r="I20" s="64"/>
      <c r="J20" s="60"/>
      <c r="K20" s="61"/>
      <c r="L20" s="62"/>
      <c r="M20" s="73"/>
      <c r="N20" s="74">
        <f t="shared" si="0"/>
        <v>0</v>
      </c>
      <c r="O20" s="67"/>
      <c r="P20" s="1"/>
      <c r="Q20" s="65">
        <v>17</v>
      </c>
      <c r="R20" s="60"/>
      <c r="S20" s="61"/>
      <c r="T20" s="62"/>
      <c r="U20" s="64"/>
      <c r="V20" s="60"/>
      <c r="W20" s="61"/>
      <c r="X20" s="62"/>
      <c r="Y20" s="64"/>
      <c r="Z20" s="60"/>
      <c r="AA20" s="61"/>
      <c r="AB20" s="62"/>
      <c r="AC20" s="73"/>
      <c r="AD20" s="74">
        <f t="shared" si="1"/>
        <v>0</v>
      </c>
      <c r="AE20" s="67"/>
    </row>
    <row r="21" spans="1:31" ht="12.75">
      <c r="A21" s="65">
        <v>18</v>
      </c>
      <c r="B21" s="60"/>
      <c r="C21" s="61"/>
      <c r="D21" s="62"/>
      <c r="E21" s="64"/>
      <c r="F21" s="60"/>
      <c r="G21" s="61"/>
      <c r="H21" s="62"/>
      <c r="I21" s="64"/>
      <c r="J21" s="60"/>
      <c r="K21" s="61"/>
      <c r="L21" s="62"/>
      <c r="M21" s="73"/>
      <c r="N21" s="74">
        <f t="shared" si="0"/>
        <v>0</v>
      </c>
      <c r="O21" s="67"/>
      <c r="P21" s="1"/>
      <c r="Q21" s="65">
        <v>18</v>
      </c>
      <c r="R21" s="60"/>
      <c r="S21" s="61"/>
      <c r="T21" s="62"/>
      <c r="U21" s="64"/>
      <c r="V21" s="60"/>
      <c r="W21" s="61"/>
      <c r="X21" s="62"/>
      <c r="Y21" s="64"/>
      <c r="Z21" s="60"/>
      <c r="AA21" s="61"/>
      <c r="AB21" s="62"/>
      <c r="AC21" s="73"/>
      <c r="AD21" s="74">
        <f t="shared" si="1"/>
        <v>0</v>
      </c>
      <c r="AE21" s="67"/>
    </row>
    <row r="22" spans="1:31" ht="12.75">
      <c r="A22" s="65">
        <v>19</v>
      </c>
      <c r="B22" s="60"/>
      <c r="C22" s="61"/>
      <c r="D22" s="62"/>
      <c r="E22" s="64"/>
      <c r="F22" s="60"/>
      <c r="G22" s="61"/>
      <c r="H22" s="62"/>
      <c r="I22" s="64"/>
      <c r="J22" s="60"/>
      <c r="K22" s="61"/>
      <c r="L22" s="62"/>
      <c r="M22" s="73"/>
      <c r="N22" s="74">
        <f t="shared" si="0"/>
        <v>0</v>
      </c>
      <c r="O22" s="67"/>
      <c r="P22" s="1"/>
      <c r="Q22" s="65">
        <v>19</v>
      </c>
      <c r="R22" s="60"/>
      <c r="S22" s="61"/>
      <c r="T22" s="62"/>
      <c r="U22" s="64"/>
      <c r="V22" s="60"/>
      <c r="W22" s="61"/>
      <c r="X22" s="62"/>
      <c r="Y22" s="64"/>
      <c r="Z22" s="60"/>
      <c r="AA22" s="61"/>
      <c r="AB22" s="62"/>
      <c r="AC22" s="73"/>
      <c r="AD22" s="74">
        <f t="shared" si="1"/>
        <v>0</v>
      </c>
      <c r="AE22" s="67"/>
    </row>
    <row r="23" spans="1:31" ht="12.75">
      <c r="A23" s="65">
        <v>20</v>
      </c>
      <c r="B23" s="60"/>
      <c r="C23" s="61"/>
      <c r="D23" s="62"/>
      <c r="E23" s="64"/>
      <c r="F23" s="60"/>
      <c r="G23" s="61"/>
      <c r="H23" s="62"/>
      <c r="I23" s="64"/>
      <c r="J23" s="60"/>
      <c r="K23" s="61"/>
      <c r="L23" s="62"/>
      <c r="M23" s="73"/>
      <c r="N23" s="74">
        <f t="shared" si="0"/>
        <v>0</v>
      </c>
      <c r="O23" s="67"/>
      <c r="P23" s="1"/>
      <c r="Q23" s="65">
        <v>20</v>
      </c>
      <c r="R23" s="60"/>
      <c r="S23" s="61"/>
      <c r="T23" s="62"/>
      <c r="U23" s="64"/>
      <c r="V23" s="60"/>
      <c r="W23" s="61"/>
      <c r="X23" s="62"/>
      <c r="Y23" s="64"/>
      <c r="Z23" s="60"/>
      <c r="AA23" s="61"/>
      <c r="AB23" s="62"/>
      <c r="AC23" s="73"/>
      <c r="AD23" s="74">
        <f t="shared" si="1"/>
        <v>0</v>
      </c>
      <c r="AE23" s="67"/>
    </row>
    <row r="24" spans="1:31" ht="12.75">
      <c r="A24" s="65">
        <v>21</v>
      </c>
      <c r="B24" s="60"/>
      <c r="C24" s="61"/>
      <c r="D24" s="62"/>
      <c r="E24" s="64"/>
      <c r="F24" s="60"/>
      <c r="G24" s="61"/>
      <c r="H24" s="62"/>
      <c r="I24" s="64"/>
      <c r="J24" s="60"/>
      <c r="K24" s="61"/>
      <c r="L24" s="62"/>
      <c r="M24" s="73"/>
      <c r="N24" s="74">
        <f t="shared" si="0"/>
        <v>0</v>
      </c>
      <c r="O24" s="67"/>
      <c r="P24" s="1"/>
      <c r="Q24" s="65">
        <v>21</v>
      </c>
      <c r="R24" s="60"/>
      <c r="S24" s="61"/>
      <c r="T24" s="62"/>
      <c r="U24" s="64"/>
      <c r="V24" s="60"/>
      <c r="W24" s="61"/>
      <c r="X24" s="62"/>
      <c r="Y24" s="64"/>
      <c r="Z24" s="60"/>
      <c r="AA24" s="61"/>
      <c r="AB24" s="62"/>
      <c r="AC24" s="73"/>
      <c r="AD24" s="74">
        <f t="shared" si="1"/>
        <v>0</v>
      </c>
      <c r="AE24" s="67"/>
    </row>
    <row r="25" spans="1:31" ht="12.75">
      <c r="A25" s="65">
        <v>22</v>
      </c>
      <c r="B25" s="60"/>
      <c r="C25" s="61"/>
      <c r="D25" s="62"/>
      <c r="E25" s="64"/>
      <c r="F25" s="60"/>
      <c r="G25" s="61"/>
      <c r="H25" s="62"/>
      <c r="I25" s="64"/>
      <c r="J25" s="60"/>
      <c r="K25" s="61"/>
      <c r="L25" s="62"/>
      <c r="M25" s="73"/>
      <c r="N25" s="74">
        <f t="shared" si="0"/>
        <v>0</v>
      </c>
      <c r="O25" s="67"/>
      <c r="P25" s="1"/>
      <c r="Q25" s="65">
        <v>22</v>
      </c>
      <c r="R25" s="60"/>
      <c r="S25" s="61"/>
      <c r="T25" s="62"/>
      <c r="U25" s="64"/>
      <c r="V25" s="60"/>
      <c r="W25" s="61"/>
      <c r="X25" s="62"/>
      <c r="Y25" s="64"/>
      <c r="Z25" s="60"/>
      <c r="AA25" s="61"/>
      <c r="AB25" s="62"/>
      <c r="AC25" s="73"/>
      <c r="AD25" s="74">
        <f t="shared" si="1"/>
        <v>0</v>
      </c>
      <c r="AE25" s="67"/>
    </row>
    <row r="26" spans="1:31" ht="12.75">
      <c r="A26" s="65">
        <v>23</v>
      </c>
      <c r="B26" s="60"/>
      <c r="C26" s="61"/>
      <c r="D26" s="62"/>
      <c r="E26" s="64"/>
      <c r="F26" s="60"/>
      <c r="G26" s="61"/>
      <c r="H26" s="62"/>
      <c r="I26" s="64"/>
      <c r="J26" s="60"/>
      <c r="K26" s="61"/>
      <c r="L26" s="62"/>
      <c r="M26" s="73"/>
      <c r="N26" s="74">
        <f t="shared" si="0"/>
        <v>0</v>
      </c>
      <c r="O26" s="67"/>
      <c r="P26" s="1"/>
      <c r="Q26" s="65">
        <v>23</v>
      </c>
      <c r="R26" s="60"/>
      <c r="S26" s="61"/>
      <c r="T26" s="62"/>
      <c r="U26" s="64"/>
      <c r="V26" s="60"/>
      <c r="W26" s="61"/>
      <c r="X26" s="62"/>
      <c r="Y26" s="64"/>
      <c r="Z26" s="60"/>
      <c r="AA26" s="61"/>
      <c r="AB26" s="62"/>
      <c r="AC26" s="73"/>
      <c r="AD26" s="74">
        <f t="shared" si="1"/>
        <v>0</v>
      </c>
      <c r="AE26" s="67"/>
    </row>
    <row r="27" spans="1:31" ht="12.75">
      <c r="A27" s="65">
        <v>24</v>
      </c>
      <c r="B27" s="60"/>
      <c r="C27" s="61"/>
      <c r="D27" s="62"/>
      <c r="E27" s="64"/>
      <c r="F27" s="60"/>
      <c r="G27" s="61"/>
      <c r="H27" s="62"/>
      <c r="I27" s="64"/>
      <c r="J27" s="60"/>
      <c r="K27" s="61"/>
      <c r="L27" s="62"/>
      <c r="M27" s="73"/>
      <c r="N27" s="74">
        <f t="shared" si="0"/>
        <v>0</v>
      </c>
      <c r="O27" s="67"/>
      <c r="P27" s="1"/>
      <c r="Q27" s="65">
        <v>24</v>
      </c>
      <c r="R27" s="60"/>
      <c r="S27" s="61"/>
      <c r="T27" s="62"/>
      <c r="U27" s="64"/>
      <c r="V27" s="60"/>
      <c r="W27" s="61"/>
      <c r="X27" s="62"/>
      <c r="Y27" s="64"/>
      <c r="Z27" s="60"/>
      <c r="AA27" s="61"/>
      <c r="AB27" s="62"/>
      <c r="AC27" s="73"/>
      <c r="AD27" s="74">
        <f t="shared" si="1"/>
        <v>0</v>
      </c>
      <c r="AE27" s="67"/>
    </row>
    <row r="28" spans="1:31" ht="12.75">
      <c r="A28" s="65">
        <v>25</v>
      </c>
      <c r="B28" s="60"/>
      <c r="C28" s="61"/>
      <c r="D28" s="62"/>
      <c r="E28" s="64"/>
      <c r="F28" s="60"/>
      <c r="G28" s="61"/>
      <c r="H28" s="62"/>
      <c r="I28" s="64"/>
      <c r="J28" s="60"/>
      <c r="K28" s="61"/>
      <c r="L28" s="62"/>
      <c r="M28" s="73"/>
      <c r="N28" s="74">
        <f t="shared" si="0"/>
        <v>0</v>
      </c>
      <c r="O28" s="67"/>
      <c r="P28" s="1"/>
      <c r="Q28" s="65">
        <v>25</v>
      </c>
      <c r="R28" s="60"/>
      <c r="S28" s="61"/>
      <c r="T28" s="62"/>
      <c r="U28" s="64"/>
      <c r="V28" s="60"/>
      <c r="W28" s="61"/>
      <c r="X28" s="62"/>
      <c r="Y28" s="64"/>
      <c r="Z28" s="60"/>
      <c r="AA28" s="61"/>
      <c r="AB28" s="62"/>
      <c r="AC28" s="73"/>
      <c r="AD28" s="74">
        <f t="shared" si="1"/>
        <v>0</v>
      </c>
      <c r="AE28" s="67"/>
    </row>
    <row r="29" spans="1:31" ht="12.75">
      <c r="A29" s="65">
        <v>26</v>
      </c>
      <c r="B29" s="60"/>
      <c r="C29" s="61"/>
      <c r="D29" s="62"/>
      <c r="E29" s="64"/>
      <c r="F29" s="60"/>
      <c r="G29" s="61"/>
      <c r="H29" s="62"/>
      <c r="I29" s="64"/>
      <c r="J29" s="60"/>
      <c r="K29" s="61"/>
      <c r="L29" s="62"/>
      <c r="M29" s="73"/>
      <c r="N29" s="74">
        <f t="shared" si="0"/>
        <v>0</v>
      </c>
      <c r="O29" s="67"/>
      <c r="P29" s="1"/>
      <c r="Q29" s="65">
        <v>26</v>
      </c>
      <c r="R29" s="60"/>
      <c r="S29" s="61"/>
      <c r="T29" s="62"/>
      <c r="U29" s="64"/>
      <c r="V29" s="60"/>
      <c r="W29" s="61"/>
      <c r="X29" s="62"/>
      <c r="Y29" s="64"/>
      <c r="Z29" s="60"/>
      <c r="AA29" s="61"/>
      <c r="AB29" s="62"/>
      <c r="AC29" s="73"/>
      <c r="AD29" s="74">
        <f t="shared" si="1"/>
        <v>0</v>
      </c>
      <c r="AE29" s="67"/>
    </row>
    <row r="30" spans="1:31" ht="12.75">
      <c r="A30" s="65">
        <v>27</v>
      </c>
      <c r="B30" s="60"/>
      <c r="C30" s="61"/>
      <c r="D30" s="62"/>
      <c r="E30" s="64"/>
      <c r="F30" s="60"/>
      <c r="G30" s="61"/>
      <c r="H30" s="62"/>
      <c r="I30" s="64"/>
      <c r="J30" s="60"/>
      <c r="K30" s="61"/>
      <c r="L30" s="62"/>
      <c r="M30" s="73"/>
      <c r="N30" s="74">
        <f t="shared" si="0"/>
        <v>0</v>
      </c>
      <c r="O30" s="67"/>
      <c r="P30" s="1"/>
      <c r="Q30" s="65">
        <v>27</v>
      </c>
      <c r="R30" s="60"/>
      <c r="S30" s="61"/>
      <c r="T30" s="62"/>
      <c r="U30" s="64"/>
      <c r="V30" s="60"/>
      <c r="W30" s="61"/>
      <c r="X30" s="62"/>
      <c r="Y30" s="64"/>
      <c r="Z30" s="60"/>
      <c r="AA30" s="61"/>
      <c r="AB30" s="62"/>
      <c r="AC30" s="73"/>
      <c r="AD30" s="74">
        <f t="shared" si="1"/>
        <v>0</v>
      </c>
      <c r="AE30" s="67"/>
    </row>
    <row r="31" spans="1:31" ht="12.75">
      <c r="A31" s="65">
        <v>28</v>
      </c>
      <c r="B31" s="60"/>
      <c r="C31" s="61"/>
      <c r="D31" s="62"/>
      <c r="E31" s="64"/>
      <c r="F31" s="60"/>
      <c r="G31" s="61"/>
      <c r="H31" s="62"/>
      <c r="I31" s="64"/>
      <c r="J31" s="60"/>
      <c r="K31" s="61"/>
      <c r="L31" s="62"/>
      <c r="M31" s="73"/>
      <c r="N31" s="74">
        <f t="shared" si="0"/>
        <v>0</v>
      </c>
      <c r="O31" s="67"/>
      <c r="P31" s="1"/>
      <c r="Q31" s="65">
        <v>28</v>
      </c>
      <c r="R31" s="60"/>
      <c r="S31" s="61"/>
      <c r="T31" s="62"/>
      <c r="U31" s="64"/>
      <c r="V31" s="60"/>
      <c r="W31" s="61"/>
      <c r="X31" s="62"/>
      <c r="Y31" s="64"/>
      <c r="Z31" s="60"/>
      <c r="AA31" s="61"/>
      <c r="AB31" s="62"/>
      <c r="AC31" s="73"/>
      <c r="AD31" s="74">
        <f t="shared" si="1"/>
        <v>0</v>
      </c>
      <c r="AE31" s="67"/>
    </row>
    <row r="32" spans="1:31" ht="12.75">
      <c r="A32" s="65">
        <v>29</v>
      </c>
      <c r="B32" s="60"/>
      <c r="C32" s="61"/>
      <c r="D32" s="62"/>
      <c r="E32" s="64"/>
      <c r="F32" s="60"/>
      <c r="G32" s="61"/>
      <c r="H32" s="62"/>
      <c r="I32" s="64"/>
      <c r="J32" s="60"/>
      <c r="K32" s="61"/>
      <c r="L32" s="62"/>
      <c r="M32" s="73"/>
      <c r="N32" s="74">
        <f t="shared" si="0"/>
        <v>0</v>
      </c>
      <c r="O32" s="67"/>
      <c r="P32" s="1"/>
      <c r="Q32" s="65">
        <v>29</v>
      </c>
      <c r="R32" s="60"/>
      <c r="S32" s="61"/>
      <c r="T32" s="62"/>
      <c r="U32" s="64"/>
      <c r="V32" s="60"/>
      <c r="W32" s="61"/>
      <c r="X32" s="62"/>
      <c r="Y32" s="64"/>
      <c r="Z32" s="60"/>
      <c r="AA32" s="61"/>
      <c r="AB32" s="62"/>
      <c r="AC32" s="73"/>
      <c r="AD32" s="74">
        <f t="shared" si="1"/>
        <v>0</v>
      </c>
      <c r="AE32" s="67"/>
    </row>
    <row r="33" spans="1:31" ht="12.75">
      <c r="A33" s="65">
        <v>30</v>
      </c>
      <c r="B33" s="60"/>
      <c r="C33" s="61"/>
      <c r="D33" s="62"/>
      <c r="E33" s="64"/>
      <c r="F33" s="60"/>
      <c r="G33" s="61"/>
      <c r="H33" s="62"/>
      <c r="I33" s="64"/>
      <c r="J33" s="60"/>
      <c r="K33" s="61"/>
      <c r="L33" s="62"/>
      <c r="M33" s="73"/>
      <c r="N33" s="74">
        <f t="shared" si="0"/>
        <v>0</v>
      </c>
      <c r="O33" s="67"/>
      <c r="P33" s="1"/>
      <c r="Q33" s="65">
        <v>30</v>
      </c>
      <c r="R33" s="60"/>
      <c r="S33" s="61"/>
      <c r="T33" s="62"/>
      <c r="U33" s="64"/>
      <c r="V33" s="60"/>
      <c r="W33" s="61"/>
      <c r="X33" s="62"/>
      <c r="Y33" s="64"/>
      <c r="Z33" s="60"/>
      <c r="AA33" s="61"/>
      <c r="AB33" s="62"/>
      <c r="AC33" s="73"/>
      <c r="AD33" s="74">
        <f t="shared" si="1"/>
        <v>0</v>
      </c>
      <c r="AE33" s="67"/>
    </row>
    <row r="34" spans="1:31" ht="12.75">
      <c r="A34" s="65">
        <v>31</v>
      </c>
      <c r="B34" s="60"/>
      <c r="C34" s="61"/>
      <c r="D34" s="62"/>
      <c r="E34" s="64"/>
      <c r="F34" s="60"/>
      <c r="G34" s="61"/>
      <c r="H34" s="62"/>
      <c r="I34" s="64"/>
      <c r="J34" s="60"/>
      <c r="K34" s="61"/>
      <c r="L34" s="62"/>
      <c r="M34" s="73"/>
      <c r="N34" s="74">
        <f t="shared" si="0"/>
        <v>0</v>
      </c>
      <c r="O34" s="67"/>
      <c r="P34" s="1"/>
      <c r="Q34" s="65">
        <v>31</v>
      </c>
      <c r="R34" s="60"/>
      <c r="S34" s="61"/>
      <c r="T34" s="62"/>
      <c r="U34" s="64"/>
      <c r="V34" s="60"/>
      <c r="W34" s="61"/>
      <c r="X34" s="62"/>
      <c r="Y34" s="64"/>
      <c r="Z34" s="60"/>
      <c r="AA34" s="61"/>
      <c r="AB34" s="62"/>
      <c r="AC34" s="73"/>
      <c r="AD34" s="74">
        <f t="shared" si="1"/>
        <v>0</v>
      </c>
      <c r="AE34" s="67"/>
    </row>
    <row r="35" spans="1:31" ht="12.75">
      <c r="A35" s="65">
        <v>32</v>
      </c>
      <c r="B35" s="60"/>
      <c r="C35" s="61"/>
      <c r="D35" s="62"/>
      <c r="E35" s="64"/>
      <c r="F35" s="60"/>
      <c r="G35" s="61"/>
      <c r="H35" s="62"/>
      <c r="I35" s="64"/>
      <c r="J35" s="60"/>
      <c r="K35" s="61"/>
      <c r="L35" s="62"/>
      <c r="M35" s="73"/>
      <c r="N35" s="74">
        <f t="shared" si="0"/>
        <v>0</v>
      </c>
      <c r="O35" s="67"/>
      <c r="P35" s="1"/>
      <c r="Q35" s="65">
        <v>32</v>
      </c>
      <c r="R35" s="60"/>
      <c r="S35" s="61"/>
      <c r="T35" s="62"/>
      <c r="U35" s="64"/>
      <c r="V35" s="60"/>
      <c r="W35" s="61"/>
      <c r="X35" s="62"/>
      <c r="Y35" s="64"/>
      <c r="Z35" s="60"/>
      <c r="AA35" s="61"/>
      <c r="AB35" s="62"/>
      <c r="AC35" s="73"/>
      <c r="AD35" s="74">
        <f t="shared" si="1"/>
        <v>0</v>
      </c>
      <c r="AE35" s="67"/>
    </row>
    <row r="36" spans="1:31" ht="12.75">
      <c r="A36" s="65">
        <v>33</v>
      </c>
      <c r="B36" s="60"/>
      <c r="C36" s="61"/>
      <c r="D36" s="62"/>
      <c r="E36" s="64"/>
      <c r="F36" s="60"/>
      <c r="G36" s="61"/>
      <c r="H36" s="62"/>
      <c r="I36" s="64"/>
      <c r="J36" s="60"/>
      <c r="K36" s="61"/>
      <c r="L36" s="62"/>
      <c r="M36" s="73"/>
      <c r="N36" s="74">
        <f t="shared" si="0"/>
        <v>0</v>
      </c>
      <c r="O36" s="67"/>
      <c r="P36" s="1"/>
      <c r="Q36" s="65">
        <v>33</v>
      </c>
      <c r="R36" s="60"/>
      <c r="S36" s="61"/>
      <c r="T36" s="62"/>
      <c r="U36" s="64"/>
      <c r="V36" s="60"/>
      <c r="W36" s="61"/>
      <c r="X36" s="62"/>
      <c r="Y36" s="64"/>
      <c r="Z36" s="60"/>
      <c r="AA36" s="61"/>
      <c r="AB36" s="62"/>
      <c r="AC36" s="73"/>
      <c r="AD36" s="74">
        <f t="shared" si="1"/>
        <v>0</v>
      </c>
      <c r="AE36" s="67"/>
    </row>
    <row r="37" spans="1:31" ht="12.75">
      <c r="A37" s="65">
        <v>34</v>
      </c>
      <c r="B37" s="60"/>
      <c r="C37" s="61"/>
      <c r="D37" s="62"/>
      <c r="E37" s="64"/>
      <c r="F37" s="60"/>
      <c r="G37" s="61"/>
      <c r="H37" s="62"/>
      <c r="I37" s="64"/>
      <c r="J37" s="60"/>
      <c r="K37" s="61"/>
      <c r="L37" s="62"/>
      <c r="M37" s="73"/>
      <c r="N37" s="74">
        <f t="shared" si="0"/>
        <v>0</v>
      </c>
      <c r="O37" s="67"/>
      <c r="P37" s="1"/>
      <c r="Q37" s="65">
        <v>34</v>
      </c>
      <c r="R37" s="60"/>
      <c r="S37" s="61"/>
      <c r="T37" s="62"/>
      <c r="U37" s="64"/>
      <c r="V37" s="60"/>
      <c r="W37" s="61"/>
      <c r="X37" s="62"/>
      <c r="Y37" s="64"/>
      <c r="Z37" s="60"/>
      <c r="AA37" s="61"/>
      <c r="AB37" s="62"/>
      <c r="AC37" s="73"/>
      <c r="AD37" s="74">
        <f t="shared" si="1"/>
        <v>0</v>
      </c>
      <c r="AE37" s="67"/>
    </row>
    <row r="38" spans="1:31" ht="12.75">
      <c r="A38" s="65">
        <v>35</v>
      </c>
      <c r="B38" s="60"/>
      <c r="C38" s="61"/>
      <c r="D38" s="62"/>
      <c r="E38" s="64"/>
      <c r="F38" s="60"/>
      <c r="G38" s="61"/>
      <c r="H38" s="62"/>
      <c r="I38" s="64"/>
      <c r="J38" s="60"/>
      <c r="K38" s="61"/>
      <c r="L38" s="62"/>
      <c r="M38" s="73"/>
      <c r="N38" s="74">
        <f t="shared" si="0"/>
        <v>0</v>
      </c>
      <c r="O38" s="67"/>
      <c r="P38" s="1"/>
      <c r="Q38" s="65">
        <v>35</v>
      </c>
      <c r="R38" s="60"/>
      <c r="S38" s="61"/>
      <c r="T38" s="62"/>
      <c r="U38" s="64"/>
      <c r="V38" s="60"/>
      <c r="W38" s="61"/>
      <c r="X38" s="62"/>
      <c r="Y38" s="64"/>
      <c r="Z38" s="60"/>
      <c r="AA38" s="61"/>
      <c r="AB38" s="62"/>
      <c r="AC38" s="73"/>
      <c r="AD38" s="74">
        <f t="shared" si="1"/>
        <v>0</v>
      </c>
      <c r="AE38" s="67"/>
    </row>
    <row r="39" spans="1:31" ht="12.75">
      <c r="A39" s="65">
        <v>36</v>
      </c>
      <c r="B39" s="60"/>
      <c r="C39" s="61"/>
      <c r="D39" s="62"/>
      <c r="E39" s="64"/>
      <c r="F39" s="60"/>
      <c r="G39" s="61"/>
      <c r="H39" s="62"/>
      <c r="I39" s="64"/>
      <c r="J39" s="60"/>
      <c r="K39" s="61"/>
      <c r="L39" s="62"/>
      <c r="M39" s="73"/>
      <c r="N39" s="74">
        <f t="shared" si="0"/>
        <v>0</v>
      </c>
      <c r="O39" s="67"/>
      <c r="P39" s="1"/>
      <c r="Q39" s="65">
        <v>36</v>
      </c>
      <c r="R39" s="60"/>
      <c r="S39" s="61"/>
      <c r="T39" s="62"/>
      <c r="U39" s="64"/>
      <c r="V39" s="60"/>
      <c r="W39" s="61"/>
      <c r="X39" s="62"/>
      <c r="Y39" s="64"/>
      <c r="Z39" s="60"/>
      <c r="AA39" s="61"/>
      <c r="AB39" s="62"/>
      <c r="AC39" s="73"/>
      <c r="AD39" s="74">
        <f t="shared" si="1"/>
        <v>0</v>
      </c>
      <c r="AE39" s="67"/>
    </row>
    <row r="40" spans="1:31" ht="12.75">
      <c r="A40" s="65">
        <v>37</v>
      </c>
      <c r="B40" s="60"/>
      <c r="C40" s="61"/>
      <c r="D40" s="62"/>
      <c r="E40" s="64"/>
      <c r="F40" s="60"/>
      <c r="G40" s="61"/>
      <c r="H40" s="62"/>
      <c r="I40" s="64"/>
      <c r="J40" s="60"/>
      <c r="K40" s="61"/>
      <c r="L40" s="62"/>
      <c r="M40" s="73"/>
      <c r="N40" s="74">
        <f t="shared" si="0"/>
        <v>0</v>
      </c>
      <c r="O40" s="67"/>
      <c r="P40" s="1"/>
      <c r="Q40" s="65">
        <v>37</v>
      </c>
      <c r="R40" s="60"/>
      <c r="S40" s="61"/>
      <c r="T40" s="62"/>
      <c r="U40" s="64"/>
      <c r="V40" s="60"/>
      <c r="W40" s="61"/>
      <c r="X40" s="62"/>
      <c r="Y40" s="64"/>
      <c r="Z40" s="60"/>
      <c r="AA40" s="61"/>
      <c r="AB40" s="62"/>
      <c r="AC40" s="73"/>
      <c r="AD40" s="74">
        <f t="shared" si="1"/>
        <v>0</v>
      </c>
      <c r="AE40" s="67"/>
    </row>
    <row r="41" spans="1:31" ht="12.75">
      <c r="A41" s="65">
        <v>38</v>
      </c>
      <c r="B41" s="60"/>
      <c r="C41" s="61"/>
      <c r="D41" s="62"/>
      <c r="E41" s="64"/>
      <c r="F41" s="60"/>
      <c r="G41" s="61"/>
      <c r="H41" s="62"/>
      <c r="I41" s="64"/>
      <c r="J41" s="60"/>
      <c r="K41" s="61"/>
      <c r="L41" s="62"/>
      <c r="M41" s="73"/>
      <c r="N41" s="74">
        <f t="shared" si="0"/>
        <v>0</v>
      </c>
      <c r="O41" s="67"/>
      <c r="P41" s="1"/>
      <c r="Q41" s="65">
        <v>38</v>
      </c>
      <c r="R41" s="60"/>
      <c r="S41" s="61"/>
      <c r="T41" s="62"/>
      <c r="U41" s="64"/>
      <c r="V41" s="60"/>
      <c r="W41" s="61"/>
      <c r="X41" s="62"/>
      <c r="Y41" s="64"/>
      <c r="Z41" s="60"/>
      <c r="AA41" s="61"/>
      <c r="AB41" s="62"/>
      <c r="AC41" s="73"/>
      <c r="AD41" s="74">
        <f t="shared" si="1"/>
        <v>0</v>
      </c>
      <c r="AE41" s="67"/>
    </row>
    <row r="42" spans="1:31" ht="12.75">
      <c r="A42" s="65">
        <v>39</v>
      </c>
      <c r="B42" s="60"/>
      <c r="C42" s="61"/>
      <c r="D42" s="62"/>
      <c r="E42" s="64"/>
      <c r="F42" s="60"/>
      <c r="G42" s="61"/>
      <c r="H42" s="62"/>
      <c r="I42" s="64"/>
      <c r="J42" s="60"/>
      <c r="K42" s="61"/>
      <c r="L42" s="62"/>
      <c r="M42" s="73"/>
      <c r="N42" s="74">
        <f t="shared" si="0"/>
        <v>0</v>
      </c>
      <c r="O42" s="67"/>
      <c r="P42" s="1"/>
      <c r="Q42" s="65">
        <v>39</v>
      </c>
      <c r="R42" s="60"/>
      <c r="S42" s="61"/>
      <c r="T42" s="62"/>
      <c r="U42" s="64"/>
      <c r="V42" s="60"/>
      <c r="W42" s="61"/>
      <c r="X42" s="62"/>
      <c r="Y42" s="64"/>
      <c r="Z42" s="60"/>
      <c r="AA42" s="61"/>
      <c r="AB42" s="62"/>
      <c r="AC42" s="73"/>
      <c r="AD42" s="74">
        <f t="shared" si="1"/>
        <v>0</v>
      </c>
      <c r="AE42" s="67"/>
    </row>
    <row r="43" spans="1:31" ht="12.75">
      <c r="A43" s="65">
        <v>40</v>
      </c>
      <c r="B43" s="60"/>
      <c r="C43" s="61"/>
      <c r="D43" s="62"/>
      <c r="E43" s="64"/>
      <c r="F43" s="60"/>
      <c r="G43" s="61"/>
      <c r="H43" s="62"/>
      <c r="I43" s="64"/>
      <c r="J43" s="60"/>
      <c r="K43" s="61"/>
      <c r="L43" s="62"/>
      <c r="M43" s="73"/>
      <c r="N43" s="74">
        <f t="shared" si="0"/>
        <v>0</v>
      </c>
      <c r="O43" s="67"/>
      <c r="P43" s="1"/>
      <c r="Q43" s="65">
        <v>40</v>
      </c>
      <c r="R43" s="60"/>
      <c r="S43" s="61"/>
      <c r="T43" s="62"/>
      <c r="U43" s="64"/>
      <c r="V43" s="60"/>
      <c r="W43" s="61"/>
      <c r="X43" s="62"/>
      <c r="Y43" s="64"/>
      <c r="Z43" s="60"/>
      <c r="AA43" s="61"/>
      <c r="AB43" s="62"/>
      <c r="AC43" s="73"/>
      <c r="AD43" s="74">
        <f t="shared" si="1"/>
        <v>0</v>
      </c>
      <c r="AE43" s="67"/>
    </row>
    <row r="44" spans="1:31" ht="12.75">
      <c r="A44" s="65">
        <v>41</v>
      </c>
      <c r="B44" s="60"/>
      <c r="C44" s="61"/>
      <c r="D44" s="62"/>
      <c r="E44" s="64"/>
      <c r="F44" s="60"/>
      <c r="G44" s="61"/>
      <c r="H44" s="62"/>
      <c r="I44" s="64"/>
      <c r="J44" s="60"/>
      <c r="K44" s="61"/>
      <c r="L44" s="62"/>
      <c r="M44" s="73"/>
      <c r="N44" s="74">
        <f t="shared" si="0"/>
        <v>0</v>
      </c>
      <c r="O44" s="67"/>
      <c r="P44" s="1"/>
      <c r="Q44" s="65">
        <v>41</v>
      </c>
      <c r="R44" s="60"/>
      <c r="S44" s="61"/>
      <c r="T44" s="62"/>
      <c r="U44" s="64"/>
      <c r="V44" s="60"/>
      <c r="W44" s="61"/>
      <c r="X44" s="62"/>
      <c r="Y44" s="64"/>
      <c r="Z44" s="60"/>
      <c r="AA44" s="61"/>
      <c r="AB44" s="62"/>
      <c r="AC44" s="73"/>
      <c r="AD44" s="74">
        <f t="shared" si="1"/>
        <v>0</v>
      </c>
      <c r="AE44" s="67"/>
    </row>
    <row r="45" spans="1:31" ht="12.75">
      <c r="A45" s="65">
        <v>42</v>
      </c>
      <c r="B45" s="60"/>
      <c r="C45" s="61"/>
      <c r="D45" s="62"/>
      <c r="E45" s="64"/>
      <c r="F45" s="60"/>
      <c r="G45" s="61"/>
      <c r="H45" s="62"/>
      <c r="I45" s="64"/>
      <c r="J45" s="60"/>
      <c r="K45" s="61"/>
      <c r="L45" s="62"/>
      <c r="M45" s="73"/>
      <c r="N45" s="74">
        <f t="shared" si="0"/>
        <v>0</v>
      </c>
      <c r="O45" s="67"/>
      <c r="P45" s="1"/>
      <c r="Q45" s="65">
        <v>42</v>
      </c>
      <c r="R45" s="60"/>
      <c r="S45" s="61"/>
      <c r="T45" s="62"/>
      <c r="U45" s="64"/>
      <c r="V45" s="60"/>
      <c r="W45" s="61"/>
      <c r="X45" s="62"/>
      <c r="Y45" s="64"/>
      <c r="Z45" s="60"/>
      <c r="AA45" s="61"/>
      <c r="AB45" s="62"/>
      <c r="AC45" s="73"/>
      <c r="AD45" s="74">
        <f t="shared" si="1"/>
        <v>0</v>
      </c>
      <c r="AE45" s="67"/>
    </row>
    <row r="46" spans="1:31" ht="12.75">
      <c r="A46" s="65">
        <v>43</v>
      </c>
      <c r="B46" s="60"/>
      <c r="C46" s="61"/>
      <c r="D46" s="62"/>
      <c r="E46" s="64"/>
      <c r="F46" s="60"/>
      <c r="G46" s="61"/>
      <c r="H46" s="62"/>
      <c r="I46" s="64"/>
      <c r="J46" s="60"/>
      <c r="K46" s="61"/>
      <c r="L46" s="62"/>
      <c r="M46" s="73"/>
      <c r="N46" s="74">
        <f t="shared" si="0"/>
        <v>0</v>
      </c>
      <c r="O46" s="67"/>
      <c r="P46" s="1"/>
      <c r="Q46" s="65">
        <v>43</v>
      </c>
      <c r="R46" s="60"/>
      <c r="S46" s="61"/>
      <c r="T46" s="62"/>
      <c r="U46" s="64"/>
      <c r="V46" s="60"/>
      <c r="W46" s="61"/>
      <c r="X46" s="62"/>
      <c r="Y46" s="64"/>
      <c r="Z46" s="60"/>
      <c r="AA46" s="61"/>
      <c r="AB46" s="62"/>
      <c r="AC46" s="73"/>
      <c r="AD46" s="74">
        <f t="shared" si="1"/>
        <v>0</v>
      </c>
      <c r="AE46" s="67"/>
    </row>
    <row r="47" spans="1:31" ht="12.75">
      <c r="A47" s="65">
        <v>44</v>
      </c>
      <c r="B47" s="60"/>
      <c r="C47" s="61"/>
      <c r="D47" s="62"/>
      <c r="E47" s="64"/>
      <c r="F47" s="60"/>
      <c r="G47" s="61"/>
      <c r="H47" s="62"/>
      <c r="I47" s="64"/>
      <c r="J47" s="60"/>
      <c r="K47" s="61"/>
      <c r="L47" s="62"/>
      <c r="M47" s="73"/>
      <c r="N47" s="74">
        <f t="shared" si="0"/>
        <v>0</v>
      </c>
      <c r="O47" s="67"/>
      <c r="P47" s="1"/>
      <c r="Q47" s="65">
        <v>44</v>
      </c>
      <c r="R47" s="60"/>
      <c r="S47" s="61"/>
      <c r="T47" s="62"/>
      <c r="U47" s="64"/>
      <c r="V47" s="60"/>
      <c r="W47" s="61"/>
      <c r="X47" s="62"/>
      <c r="Y47" s="64"/>
      <c r="Z47" s="60"/>
      <c r="AA47" s="61"/>
      <c r="AB47" s="62"/>
      <c r="AC47" s="73"/>
      <c r="AD47" s="74">
        <f t="shared" si="1"/>
        <v>0</v>
      </c>
      <c r="AE47" s="67"/>
    </row>
    <row r="48" spans="1:31" ht="12.75">
      <c r="A48" s="65">
        <v>45</v>
      </c>
      <c r="B48" s="60"/>
      <c r="C48" s="61"/>
      <c r="D48" s="62"/>
      <c r="E48" s="64"/>
      <c r="F48" s="60"/>
      <c r="G48" s="61"/>
      <c r="H48" s="62"/>
      <c r="I48" s="64"/>
      <c r="J48" s="60"/>
      <c r="K48" s="61"/>
      <c r="L48" s="62"/>
      <c r="M48" s="73"/>
      <c r="N48" s="74">
        <f t="shared" si="0"/>
        <v>0</v>
      </c>
      <c r="O48" s="67"/>
      <c r="P48" s="1"/>
      <c r="Q48" s="65">
        <v>45</v>
      </c>
      <c r="R48" s="60"/>
      <c r="S48" s="61"/>
      <c r="T48" s="62"/>
      <c r="U48" s="64"/>
      <c r="V48" s="60"/>
      <c r="W48" s="61"/>
      <c r="X48" s="62"/>
      <c r="Y48" s="64"/>
      <c r="Z48" s="60"/>
      <c r="AA48" s="61"/>
      <c r="AB48" s="62"/>
      <c r="AC48" s="73"/>
      <c r="AD48" s="74">
        <f t="shared" si="1"/>
        <v>0</v>
      </c>
      <c r="AE48" s="67"/>
    </row>
    <row r="49" spans="1:31" ht="12.75">
      <c r="A49" s="65">
        <v>46</v>
      </c>
      <c r="B49" s="60"/>
      <c r="C49" s="61"/>
      <c r="D49" s="62"/>
      <c r="E49" s="64"/>
      <c r="F49" s="60"/>
      <c r="G49" s="61"/>
      <c r="H49" s="62"/>
      <c r="I49" s="64"/>
      <c r="J49" s="60"/>
      <c r="K49" s="61"/>
      <c r="L49" s="62"/>
      <c r="M49" s="73"/>
      <c r="N49" s="74">
        <f t="shared" si="0"/>
        <v>0</v>
      </c>
      <c r="O49" s="67"/>
      <c r="P49" s="1"/>
      <c r="Q49" s="65">
        <v>46</v>
      </c>
      <c r="R49" s="60"/>
      <c r="S49" s="61"/>
      <c r="T49" s="62"/>
      <c r="U49" s="64"/>
      <c r="V49" s="60"/>
      <c r="W49" s="61"/>
      <c r="X49" s="62"/>
      <c r="Y49" s="64"/>
      <c r="Z49" s="60"/>
      <c r="AA49" s="61"/>
      <c r="AB49" s="62"/>
      <c r="AC49" s="73"/>
      <c r="AD49" s="74">
        <f t="shared" si="1"/>
        <v>0</v>
      </c>
      <c r="AE49" s="67"/>
    </row>
    <row r="50" spans="1:31" ht="12.75">
      <c r="A50" s="65">
        <v>47</v>
      </c>
      <c r="B50" s="60"/>
      <c r="C50" s="61"/>
      <c r="D50" s="62"/>
      <c r="E50" s="64"/>
      <c r="F50" s="60"/>
      <c r="G50" s="61"/>
      <c r="H50" s="62"/>
      <c r="I50" s="64"/>
      <c r="J50" s="60"/>
      <c r="K50" s="61"/>
      <c r="L50" s="62"/>
      <c r="M50" s="73"/>
      <c r="N50" s="74">
        <f t="shared" si="0"/>
        <v>0</v>
      </c>
      <c r="O50" s="67"/>
      <c r="P50" s="1"/>
      <c r="Q50" s="65">
        <v>47</v>
      </c>
      <c r="R50" s="60"/>
      <c r="S50" s="61"/>
      <c r="T50" s="62"/>
      <c r="U50" s="64"/>
      <c r="V50" s="60"/>
      <c r="W50" s="61"/>
      <c r="X50" s="62"/>
      <c r="Y50" s="64"/>
      <c r="Z50" s="60"/>
      <c r="AA50" s="61"/>
      <c r="AB50" s="62"/>
      <c r="AC50" s="73"/>
      <c r="AD50" s="74">
        <f t="shared" si="1"/>
        <v>0</v>
      </c>
      <c r="AE50" s="67"/>
    </row>
    <row r="51" spans="1:31" ht="12.75">
      <c r="A51" s="65">
        <v>48</v>
      </c>
      <c r="B51" s="60"/>
      <c r="C51" s="61"/>
      <c r="D51" s="62"/>
      <c r="E51" s="64"/>
      <c r="F51" s="60"/>
      <c r="G51" s="61"/>
      <c r="H51" s="62"/>
      <c r="I51" s="64"/>
      <c r="J51" s="60"/>
      <c r="K51" s="61"/>
      <c r="L51" s="62"/>
      <c r="M51" s="73"/>
      <c r="N51" s="74">
        <f t="shared" si="0"/>
        <v>0</v>
      </c>
      <c r="O51" s="67"/>
      <c r="P51" s="1"/>
      <c r="Q51" s="65">
        <v>48</v>
      </c>
      <c r="R51" s="60"/>
      <c r="S51" s="61"/>
      <c r="T51" s="62"/>
      <c r="U51" s="64"/>
      <c r="V51" s="60"/>
      <c r="W51" s="61"/>
      <c r="X51" s="62"/>
      <c r="Y51" s="64"/>
      <c r="Z51" s="60"/>
      <c r="AA51" s="61"/>
      <c r="AB51" s="62"/>
      <c r="AC51" s="73"/>
      <c r="AD51" s="74">
        <f t="shared" si="1"/>
        <v>0</v>
      </c>
      <c r="AE51" s="67"/>
    </row>
    <row r="52" spans="1:31" ht="12.75">
      <c r="A52" s="65">
        <v>49</v>
      </c>
      <c r="B52" s="60"/>
      <c r="C52" s="61"/>
      <c r="D52" s="62"/>
      <c r="E52" s="64"/>
      <c r="F52" s="60"/>
      <c r="G52" s="61"/>
      <c r="H52" s="62"/>
      <c r="I52" s="64"/>
      <c r="J52" s="60"/>
      <c r="K52" s="61"/>
      <c r="L52" s="62"/>
      <c r="M52" s="73"/>
      <c r="N52" s="74">
        <f t="shared" si="0"/>
        <v>0</v>
      </c>
      <c r="O52" s="67"/>
      <c r="P52" s="1"/>
      <c r="Q52" s="65">
        <v>49</v>
      </c>
      <c r="R52" s="60"/>
      <c r="S52" s="61"/>
      <c r="T52" s="62"/>
      <c r="U52" s="64"/>
      <c r="V52" s="60"/>
      <c r="W52" s="61"/>
      <c r="X52" s="62"/>
      <c r="Y52" s="64"/>
      <c r="Z52" s="60"/>
      <c r="AA52" s="61"/>
      <c r="AB52" s="62"/>
      <c r="AC52" s="73"/>
      <c r="AD52" s="74">
        <f t="shared" si="1"/>
        <v>0</v>
      </c>
      <c r="AE52" s="67"/>
    </row>
    <row r="53" spans="1:31" ht="12.75">
      <c r="A53" s="65">
        <v>50</v>
      </c>
      <c r="B53" s="60"/>
      <c r="C53" s="61"/>
      <c r="D53" s="62"/>
      <c r="E53" s="64"/>
      <c r="F53" s="60"/>
      <c r="G53" s="61"/>
      <c r="H53" s="62"/>
      <c r="I53" s="64"/>
      <c r="J53" s="60"/>
      <c r="K53" s="61"/>
      <c r="L53" s="62"/>
      <c r="M53" s="73"/>
      <c r="N53" s="74">
        <f t="shared" si="0"/>
        <v>0</v>
      </c>
      <c r="O53" s="67"/>
      <c r="P53" s="1"/>
      <c r="Q53" s="65">
        <v>50</v>
      </c>
      <c r="R53" s="60"/>
      <c r="S53" s="61"/>
      <c r="T53" s="62"/>
      <c r="U53" s="64"/>
      <c r="V53" s="60"/>
      <c r="W53" s="61"/>
      <c r="X53" s="62"/>
      <c r="Y53" s="64"/>
      <c r="Z53" s="60"/>
      <c r="AA53" s="61"/>
      <c r="AB53" s="62"/>
      <c r="AC53" s="73"/>
      <c r="AD53" s="74">
        <f t="shared" si="1"/>
        <v>0</v>
      </c>
      <c r="AE53" s="67"/>
    </row>
    <row r="54" spans="1:31" ht="21.75" customHeight="1">
      <c r="A54" s="29"/>
      <c r="B54" s="32" t="s">
        <v>14</v>
      </c>
      <c r="C54" s="32" t="s">
        <v>2</v>
      </c>
      <c r="D54" s="32" t="s">
        <v>15</v>
      </c>
      <c r="E54" s="28"/>
      <c r="F54" s="33" t="s">
        <v>14</v>
      </c>
      <c r="G54" s="33" t="s">
        <v>2</v>
      </c>
      <c r="H54" s="33" t="s">
        <v>15</v>
      </c>
      <c r="I54" s="28"/>
      <c r="J54" s="34" t="s">
        <v>14</v>
      </c>
      <c r="K54" s="34" t="s">
        <v>2</v>
      </c>
      <c r="L54" s="34" t="s">
        <v>15</v>
      </c>
      <c r="M54" s="35"/>
      <c r="N54" s="36" t="s">
        <v>5</v>
      </c>
      <c r="O54" s="31"/>
      <c r="P54" s="1"/>
      <c r="Q54" s="29"/>
      <c r="R54" s="32" t="s">
        <v>14</v>
      </c>
      <c r="S54" s="32" t="s">
        <v>2</v>
      </c>
      <c r="T54" s="32" t="s">
        <v>15</v>
      </c>
      <c r="U54" s="28"/>
      <c r="V54" s="33" t="s">
        <v>14</v>
      </c>
      <c r="W54" s="33" t="s">
        <v>2</v>
      </c>
      <c r="X54" s="33" t="s">
        <v>15</v>
      </c>
      <c r="Y54" s="28"/>
      <c r="Z54" s="34" t="s">
        <v>14</v>
      </c>
      <c r="AA54" s="34" t="s">
        <v>2</v>
      </c>
      <c r="AB54" s="34" t="s">
        <v>15</v>
      </c>
      <c r="AC54" s="35"/>
      <c r="AD54" s="36" t="s">
        <v>5</v>
      </c>
      <c r="AE54" s="31"/>
    </row>
    <row r="55" spans="1:31" ht="12.75">
      <c r="A55" s="45" t="s">
        <v>16</v>
      </c>
      <c r="B55" s="31"/>
      <c r="C55" s="46">
        <f>SUM(C4:C53)</f>
        <v>0</v>
      </c>
      <c r="D55" s="47">
        <f>SUM(D4:D53)</f>
        <v>0</v>
      </c>
      <c r="E55" s="48"/>
      <c r="F55" s="31"/>
      <c r="G55" s="46">
        <f>SUM(G4:G53)</f>
        <v>0</v>
      </c>
      <c r="H55" s="47">
        <f>SUM(H4:H53)</f>
        <v>0</v>
      </c>
      <c r="I55" s="49"/>
      <c r="J55" s="31"/>
      <c r="K55" s="46">
        <f>SUM(K4:K53)</f>
        <v>0</v>
      </c>
      <c r="L55" s="47">
        <f>SUM(L4:L53)</f>
        <v>0</v>
      </c>
      <c r="M55" s="50"/>
      <c r="N55" s="51">
        <f>SUM(N4:N53)</f>
        <v>0</v>
      </c>
      <c r="O55" s="31"/>
      <c r="P55" s="1"/>
      <c r="Q55" s="45" t="s">
        <v>16</v>
      </c>
      <c r="R55" s="31"/>
      <c r="S55" s="46">
        <f>SUM(S4:S53)</f>
        <v>0</v>
      </c>
      <c r="T55" s="47">
        <f>SUM(T4:T53)</f>
        <v>0</v>
      </c>
      <c r="U55" s="48"/>
      <c r="V55" s="31"/>
      <c r="W55" s="46">
        <f>SUM(W4:W53)</f>
        <v>0</v>
      </c>
      <c r="X55" s="47">
        <f>SUM(X4:X53)</f>
        <v>0</v>
      </c>
      <c r="Y55" s="49"/>
      <c r="Z55" s="31"/>
      <c r="AA55" s="46">
        <f>SUM(AA4:AA53)</f>
        <v>0</v>
      </c>
      <c r="AB55" s="47">
        <f>SUM(AB4:AB53)</f>
        <v>0</v>
      </c>
      <c r="AC55" s="50"/>
      <c r="AD55" s="51">
        <f>SUM(AD4:AD53)</f>
        <v>0</v>
      </c>
      <c r="AE55" s="31"/>
    </row>
    <row r="56" spans="1:31" ht="18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8">
      <c r="A57" s="52"/>
      <c r="B57" s="131" t="s">
        <v>17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52"/>
      <c r="N57" s="52"/>
      <c r="O57" s="52"/>
      <c r="P57" s="1"/>
      <c r="Q57" s="52"/>
      <c r="R57" s="131" t="s">
        <v>17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52"/>
      <c r="AD57" s="52"/>
      <c r="AE57" s="52"/>
    </row>
    <row r="58" spans="1:31" ht="12.75" customHeight="1">
      <c r="A58" s="52"/>
      <c r="B58" s="124" t="s">
        <v>18</v>
      </c>
      <c r="C58" s="124"/>
      <c r="D58" s="124"/>
      <c r="E58" s="52"/>
      <c r="F58" s="125" t="s">
        <v>19</v>
      </c>
      <c r="G58" s="125"/>
      <c r="H58" s="125"/>
      <c r="I58" s="52"/>
      <c r="J58" s="126" t="s">
        <v>20</v>
      </c>
      <c r="K58" s="126"/>
      <c r="L58" s="126"/>
      <c r="M58" s="52"/>
      <c r="N58" s="52"/>
      <c r="O58" s="52"/>
      <c r="P58" s="1"/>
      <c r="Q58" s="52"/>
      <c r="R58" s="124" t="s">
        <v>18</v>
      </c>
      <c r="S58" s="124"/>
      <c r="T58" s="124"/>
      <c r="U58" s="52"/>
      <c r="V58" s="125" t="s">
        <v>19</v>
      </c>
      <c r="W58" s="125"/>
      <c r="X58" s="125"/>
      <c r="Y58" s="52"/>
      <c r="Z58" s="126" t="s">
        <v>20</v>
      </c>
      <c r="AA58" s="126"/>
      <c r="AB58" s="126"/>
      <c r="AC58" s="52"/>
      <c r="AD58" s="52"/>
      <c r="AE58" s="52"/>
    </row>
    <row r="59" spans="2:28" ht="12.75" customHeight="1">
      <c r="B59" s="127">
        <v>0</v>
      </c>
      <c r="C59" s="127"/>
      <c r="D59" s="127"/>
      <c r="F59" s="128" t="e">
        <f>(N55/F62)</f>
        <v>#DIV/0!</v>
      </c>
      <c r="G59" s="128"/>
      <c r="H59" s="128"/>
      <c r="J59" s="129" t="e">
        <f>N55/B59</f>
        <v>#DIV/0!</v>
      </c>
      <c r="K59" s="129"/>
      <c r="L59" s="129"/>
      <c r="P59" s="1"/>
      <c r="Q59"/>
      <c r="R59" s="127">
        <v>0</v>
      </c>
      <c r="S59" s="127"/>
      <c r="T59" s="127"/>
      <c r="V59" s="128" t="e">
        <f>(AD55/V62)</f>
        <v>#DIV/0!</v>
      </c>
      <c r="W59" s="128"/>
      <c r="X59" s="128"/>
      <c r="Z59" s="129" t="e">
        <f>AD55/R59</f>
        <v>#DIV/0!</v>
      </c>
      <c r="AA59" s="129"/>
      <c r="AB59" s="129"/>
    </row>
    <row r="60" spans="2:28" ht="12.75">
      <c r="B60" s="127"/>
      <c r="C60" s="127"/>
      <c r="D60" s="127"/>
      <c r="F60" s="128"/>
      <c r="G60" s="128"/>
      <c r="H60" s="128"/>
      <c r="J60" s="129"/>
      <c r="K60" s="129"/>
      <c r="L60" s="129"/>
      <c r="P60" s="1"/>
      <c r="Q60"/>
      <c r="R60" s="127"/>
      <c r="S60" s="127"/>
      <c r="T60" s="127"/>
      <c r="V60" s="128"/>
      <c r="W60" s="128"/>
      <c r="X60" s="128"/>
      <c r="Z60" s="129"/>
      <c r="AA60" s="129"/>
      <c r="AB60" s="129"/>
    </row>
    <row r="61" spans="1:16" ht="12.75">
      <c r="A61" s="1"/>
      <c r="B61" s="1"/>
      <c r="C61" s="1"/>
      <c r="D61" s="1"/>
      <c r="E61" s="1"/>
      <c r="F61" s="75">
        <f>SUM(C54,G54,K54)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2" ht="12.75">
      <c r="A62" s="1"/>
      <c r="B62" s="1"/>
      <c r="C62" s="1"/>
      <c r="D62" s="1"/>
      <c r="E62" s="1"/>
      <c r="F62" s="75">
        <f>SUM(D54,H54,L54)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V62" s="54">
        <f>SUM(S55,W55,AA55)</f>
        <v>0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22">
    <mergeCell ref="Z59:AB60"/>
    <mergeCell ref="Q1:AE1"/>
    <mergeCell ref="V2:X2"/>
    <mergeCell ref="Z2:AB2"/>
    <mergeCell ref="R57:AB57"/>
    <mergeCell ref="V58:X58"/>
    <mergeCell ref="Z58:AB58"/>
    <mergeCell ref="R58:T58"/>
    <mergeCell ref="J2:L2"/>
    <mergeCell ref="R2:T2"/>
    <mergeCell ref="R59:T60"/>
    <mergeCell ref="V59:X60"/>
    <mergeCell ref="A1:O1"/>
    <mergeCell ref="B57:L57"/>
    <mergeCell ref="B59:D60"/>
    <mergeCell ref="F59:H60"/>
    <mergeCell ref="J59:L60"/>
    <mergeCell ref="B58:D58"/>
    <mergeCell ref="F58:H58"/>
    <mergeCell ref="J58:L58"/>
    <mergeCell ref="B2:D2"/>
    <mergeCell ref="F2:H2"/>
  </mergeCells>
  <conditionalFormatting sqref="N4:N53 AD4:AD53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5 AD55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62"/>
  <sheetViews>
    <sheetView workbookViewId="0" topLeftCell="B4">
      <selection activeCell="I42" sqref="I4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/>
      <c r="C3" s="38"/>
      <c r="D3" s="39"/>
      <c r="E3" s="28"/>
      <c r="F3" s="37"/>
      <c r="G3" s="38"/>
      <c r="H3" s="39"/>
      <c r="I3" s="28"/>
      <c r="J3" s="37">
        <v>5</v>
      </c>
      <c r="K3" s="38">
        <v>20</v>
      </c>
      <c r="L3" s="39">
        <v>0</v>
      </c>
      <c r="M3" s="40"/>
      <c r="N3" s="41">
        <f>D3+H3+L3-K3-G3-C3</f>
        <v>-20</v>
      </c>
      <c r="O3" s="31"/>
    </row>
    <row r="4" spans="1:15" ht="12.75">
      <c r="A4" s="29">
        <v>2</v>
      </c>
      <c r="B4" s="42"/>
      <c r="C4" s="43"/>
      <c r="D4" s="44"/>
      <c r="E4" s="28"/>
      <c r="F4" s="42"/>
      <c r="G4" s="43"/>
      <c r="H4" s="44"/>
      <c r="I4" s="28"/>
      <c r="J4" s="42">
        <v>1</v>
      </c>
      <c r="K4" s="43">
        <v>20</v>
      </c>
      <c r="L4" s="44">
        <v>80.29</v>
      </c>
      <c r="M4" s="40"/>
      <c r="N4" s="41">
        <f aca="true" t="shared" si="0" ref="N4:N52">D4+H4+L4-K4-G4-C4</f>
        <v>60.290000000000006</v>
      </c>
      <c r="O4" s="31"/>
    </row>
    <row r="5" spans="1:15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1</v>
      </c>
      <c r="K5" s="43">
        <v>20</v>
      </c>
      <c r="L5" s="44">
        <v>80.29</v>
      </c>
      <c r="M5" s="40"/>
      <c r="N5" s="41">
        <f t="shared" si="0"/>
        <v>60.290000000000006</v>
      </c>
      <c r="O5" s="31"/>
    </row>
    <row r="6" spans="1:15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8</v>
      </c>
      <c r="K6" s="43">
        <v>20</v>
      </c>
      <c r="L6" s="44">
        <v>0</v>
      </c>
      <c r="M6" s="40"/>
      <c r="N6" s="41">
        <f t="shared" si="0"/>
        <v>-20</v>
      </c>
      <c r="O6" s="31"/>
    </row>
    <row r="7" spans="1:15" ht="12.75">
      <c r="A7" s="29">
        <v>5</v>
      </c>
      <c r="B7" s="42"/>
      <c r="C7" s="43"/>
      <c r="D7" s="44"/>
      <c r="E7" s="28"/>
      <c r="F7" s="42"/>
      <c r="G7" s="43"/>
      <c r="H7" s="44"/>
      <c r="I7" s="28"/>
      <c r="J7" s="42">
        <v>6</v>
      </c>
      <c r="K7" s="43">
        <v>20</v>
      </c>
      <c r="L7" s="44">
        <v>0</v>
      </c>
      <c r="M7" s="40"/>
      <c r="N7" s="41">
        <f t="shared" si="0"/>
        <v>-20</v>
      </c>
      <c r="O7" s="31"/>
    </row>
    <row r="8" spans="1:15" ht="12.75">
      <c r="A8" s="29">
        <v>6</v>
      </c>
      <c r="B8" s="42"/>
      <c r="C8" s="43"/>
      <c r="D8" s="44"/>
      <c r="E8" s="28"/>
      <c r="F8" s="42"/>
      <c r="G8" s="43"/>
      <c r="H8" s="44"/>
      <c r="I8" s="28"/>
      <c r="J8" s="42">
        <v>5</v>
      </c>
      <c r="K8" s="43">
        <v>20</v>
      </c>
      <c r="L8" s="44">
        <v>0</v>
      </c>
      <c r="M8" s="40"/>
      <c r="N8" s="41">
        <f t="shared" si="0"/>
        <v>-20</v>
      </c>
      <c r="O8" s="31"/>
    </row>
    <row r="9" spans="1:15" ht="12.75">
      <c r="A9" s="29">
        <v>7</v>
      </c>
      <c r="B9" s="42">
        <v>55</v>
      </c>
      <c r="C9" s="43">
        <v>20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-20</v>
      </c>
      <c r="O9" s="31"/>
    </row>
    <row r="10" spans="1:15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>
        <v>6</v>
      </c>
      <c r="K10" s="43">
        <v>20</v>
      </c>
      <c r="L10" s="44">
        <v>0</v>
      </c>
      <c r="M10" s="40"/>
      <c r="N10" s="41">
        <f t="shared" si="0"/>
        <v>-20</v>
      </c>
      <c r="O10" s="31"/>
    </row>
    <row r="11" spans="1:15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>
        <v>9</v>
      </c>
      <c r="K11" s="43">
        <v>10</v>
      </c>
      <c r="L11" s="44">
        <v>0</v>
      </c>
      <c r="M11" s="40"/>
      <c r="N11" s="41">
        <f t="shared" si="0"/>
        <v>-10</v>
      </c>
      <c r="O11" s="31"/>
    </row>
    <row r="12" spans="1:15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>
        <v>8</v>
      </c>
      <c r="K12" s="43">
        <v>10</v>
      </c>
      <c r="L12" s="44">
        <v>0</v>
      </c>
      <c r="M12" s="40"/>
      <c r="N12" s="41">
        <f t="shared" si="0"/>
        <v>-10</v>
      </c>
      <c r="O12" s="31"/>
    </row>
    <row r="13" spans="1:15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>
        <v>5</v>
      </c>
      <c r="K13" s="43">
        <v>20</v>
      </c>
      <c r="L13" s="44">
        <v>0</v>
      </c>
      <c r="M13" s="40"/>
      <c r="N13" s="41">
        <f t="shared" si="0"/>
        <v>-20</v>
      </c>
      <c r="O13" s="31"/>
    </row>
    <row r="14" spans="1:15" ht="12.75">
      <c r="A14" s="29">
        <v>12</v>
      </c>
      <c r="B14" s="42">
        <v>19</v>
      </c>
      <c r="C14" s="43">
        <v>50</v>
      </c>
      <c r="D14" s="44">
        <v>0</v>
      </c>
      <c r="E14" s="28"/>
      <c r="F14" s="42"/>
      <c r="G14" s="43"/>
      <c r="H14" s="44"/>
      <c r="I14" s="28"/>
      <c r="J14" s="42"/>
      <c r="K14" s="43"/>
      <c r="L14" s="44"/>
      <c r="M14" s="40"/>
      <c r="N14" s="41">
        <f t="shared" si="0"/>
        <v>-50</v>
      </c>
      <c r="O14" s="31"/>
    </row>
    <row r="15" spans="1:15" ht="12.75">
      <c r="A15" s="29">
        <v>13</v>
      </c>
      <c r="B15" s="42">
        <v>22</v>
      </c>
      <c r="C15" s="43">
        <v>20</v>
      </c>
      <c r="D15" s="44">
        <v>0</v>
      </c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-20</v>
      </c>
      <c r="O15" s="31"/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>
        <v>2</v>
      </c>
      <c r="K16" s="43">
        <v>20</v>
      </c>
      <c r="L16" s="44">
        <v>48.16</v>
      </c>
      <c r="M16" s="40"/>
      <c r="N16" s="41">
        <f t="shared" si="0"/>
        <v>28.159999999999997</v>
      </c>
      <c r="O16" s="31"/>
    </row>
    <row r="17" spans="1:15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>
        <v>2</v>
      </c>
      <c r="K17" s="43">
        <v>20</v>
      </c>
      <c r="L17" s="44">
        <v>48.16</v>
      </c>
      <c r="M17" s="40"/>
      <c r="N17" s="41">
        <f t="shared" si="0"/>
        <v>28.159999999999997</v>
      </c>
      <c r="O17" s="31"/>
    </row>
    <row r="18" spans="1:15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>
        <v>10</v>
      </c>
      <c r="K18" s="43">
        <v>10</v>
      </c>
      <c r="L18" s="44">
        <v>0</v>
      </c>
      <c r="M18" s="40"/>
      <c r="N18" s="41">
        <f t="shared" si="0"/>
        <v>-10</v>
      </c>
      <c r="O18" s="31"/>
    </row>
    <row r="19" spans="1:15" ht="12.75">
      <c r="A19" s="29">
        <v>17</v>
      </c>
      <c r="B19" s="42">
        <v>65</v>
      </c>
      <c r="C19" s="43">
        <v>20</v>
      </c>
      <c r="D19" s="44"/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-20</v>
      </c>
      <c r="O19" s="31"/>
    </row>
    <row r="20" spans="1:15" ht="12.75">
      <c r="A20" s="29">
        <v>18</v>
      </c>
      <c r="B20" s="42"/>
      <c r="C20" s="43"/>
      <c r="D20" s="44"/>
      <c r="E20" s="28"/>
      <c r="F20" s="42">
        <v>14</v>
      </c>
      <c r="G20" s="43">
        <v>30</v>
      </c>
      <c r="H20" s="44">
        <v>0</v>
      </c>
      <c r="I20" s="28"/>
      <c r="J20" s="42"/>
      <c r="K20" s="43"/>
      <c r="L20" s="44"/>
      <c r="M20" s="40"/>
      <c r="N20" s="41">
        <f t="shared" si="0"/>
        <v>-30</v>
      </c>
      <c r="O20" s="31"/>
    </row>
    <row r="21" spans="1:15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</row>
    <row r="22" spans="1:15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</row>
    <row r="23" spans="1:15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110</v>
      </c>
      <c r="D54" s="47">
        <f>SUM(D3:D52)</f>
        <v>0</v>
      </c>
      <c r="E54" s="48"/>
      <c r="F54" s="31"/>
      <c r="G54" s="46">
        <f>SUM(G3:G52)</f>
        <v>30</v>
      </c>
      <c r="H54" s="47">
        <f>SUM(H3:H52)</f>
        <v>0</v>
      </c>
      <c r="I54" s="49"/>
      <c r="J54" s="31"/>
      <c r="K54" s="46">
        <f>SUM(K3:K52)</f>
        <v>230</v>
      </c>
      <c r="L54" s="47">
        <f>SUM(L3:L52)</f>
        <v>256.9</v>
      </c>
      <c r="M54" s="50"/>
      <c r="N54" s="51">
        <f>SUM(N3:N52)</f>
        <v>-113.1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20</v>
      </c>
      <c r="C58" s="127"/>
      <c r="D58" s="127"/>
      <c r="F58" s="128">
        <f>(N54/F61)</f>
        <v>-0.30567567567567566</v>
      </c>
      <c r="G58" s="128"/>
      <c r="H58" s="128"/>
      <c r="J58" s="129">
        <f>N54/B58</f>
        <v>-5.654999999999999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370</v>
      </c>
    </row>
    <row r="62" ht="12.75">
      <c r="F62" s="54">
        <f>SUM(D54,H54,L54)</f>
        <v>256.9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O62"/>
  <sheetViews>
    <sheetView workbookViewId="0" topLeftCell="A46">
      <selection activeCell="B58" sqref="B58:D59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/>
      <c r="C3" s="38"/>
      <c r="D3" s="39"/>
      <c r="E3" s="28"/>
      <c r="F3" s="37"/>
      <c r="G3" s="38"/>
      <c r="H3" s="39"/>
      <c r="I3" s="28"/>
      <c r="J3" s="37">
        <v>6</v>
      </c>
      <c r="K3" s="38">
        <v>20</v>
      </c>
      <c r="L3" s="39">
        <v>0</v>
      </c>
      <c r="M3" s="40"/>
      <c r="N3" s="41">
        <f>D3+H3+L3-K3-G3-C3</f>
        <v>-20</v>
      </c>
      <c r="O3" s="31"/>
    </row>
    <row r="4" spans="1:15" ht="12.75">
      <c r="A4" s="29">
        <v>2</v>
      </c>
      <c r="B4" s="42">
        <v>55</v>
      </c>
      <c r="C4" s="43">
        <v>20</v>
      </c>
      <c r="D4" s="44">
        <v>0</v>
      </c>
      <c r="E4" s="28"/>
      <c r="F4" s="42"/>
      <c r="G4" s="43"/>
      <c r="H4" s="44"/>
      <c r="I4" s="28"/>
      <c r="J4" s="42"/>
      <c r="K4" s="43"/>
      <c r="L4" s="44"/>
      <c r="M4" s="40"/>
      <c r="N4" s="41">
        <f aca="true" t="shared" si="0" ref="N4:N52">D4+H4+L4-K4-G4-C4</f>
        <v>-20</v>
      </c>
      <c r="O4" s="31"/>
    </row>
    <row r="5" spans="1:15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1</v>
      </c>
      <c r="K5" s="43">
        <v>20</v>
      </c>
      <c r="L5" s="44">
        <v>79.2</v>
      </c>
      <c r="M5" s="40"/>
      <c r="N5" s="41">
        <f t="shared" si="0"/>
        <v>59.2</v>
      </c>
      <c r="O5" s="31"/>
    </row>
    <row r="6" spans="1:15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6</v>
      </c>
      <c r="K6" s="43">
        <v>30</v>
      </c>
      <c r="L6" s="44">
        <v>0</v>
      </c>
      <c r="M6" s="40"/>
      <c r="N6" s="41">
        <f t="shared" si="0"/>
        <v>-30</v>
      </c>
      <c r="O6" s="31"/>
    </row>
    <row r="7" spans="1:15" ht="12.75">
      <c r="A7" s="29">
        <v>5</v>
      </c>
      <c r="B7" s="42"/>
      <c r="C7" s="43"/>
      <c r="D7" s="44"/>
      <c r="E7" s="28"/>
      <c r="F7" s="42"/>
      <c r="G7" s="43"/>
      <c r="H7" s="44"/>
      <c r="I7" s="28"/>
      <c r="J7" s="42">
        <v>2</v>
      </c>
      <c r="K7" s="43">
        <v>20</v>
      </c>
      <c r="L7" s="44">
        <v>48.16</v>
      </c>
      <c r="M7" s="40"/>
      <c r="N7" s="41">
        <f t="shared" si="0"/>
        <v>28.159999999999997</v>
      </c>
      <c r="O7" s="31"/>
    </row>
    <row r="8" spans="1:15" ht="12.75">
      <c r="A8" s="29">
        <v>6</v>
      </c>
      <c r="B8" s="42">
        <v>30</v>
      </c>
      <c r="C8" s="43">
        <v>10</v>
      </c>
      <c r="D8" s="44">
        <v>0</v>
      </c>
      <c r="E8" s="28"/>
      <c r="F8" s="42"/>
      <c r="G8" s="43"/>
      <c r="H8" s="44"/>
      <c r="I8" s="28"/>
      <c r="J8" s="42"/>
      <c r="K8" s="43"/>
      <c r="L8" s="44"/>
      <c r="M8" s="40"/>
      <c r="N8" s="41">
        <f t="shared" si="0"/>
        <v>-10</v>
      </c>
      <c r="O8" s="31"/>
    </row>
    <row r="9" spans="1:15" ht="12.75">
      <c r="A9" s="29">
        <v>7</v>
      </c>
      <c r="B9" s="42"/>
      <c r="C9" s="43"/>
      <c r="D9" s="44"/>
      <c r="E9" s="28"/>
      <c r="F9" s="42"/>
      <c r="G9" s="43"/>
      <c r="H9" s="44"/>
      <c r="I9" s="28"/>
      <c r="J9" s="42">
        <v>8</v>
      </c>
      <c r="K9" s="43">
        <v>10</v>
      </c>
      <c r="L9" s="44">
        <v>0</v>
      </c>
      <c r="M9" s="40"/>
      <c r="N9" s="41">
        <f t="shared" si="0"/>
        <v>-10</v>
      </c>
      <c r="O9" s="31"/>
    </row>
    <row r="10" spans="1:15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>
        <v>3</v>
      </c>
      <c r="K10" s="43">
        <v>10</v>
      </c>
      <c r="L10" s="44">
        <v>16.05</v>
      </c>
      <c r="M10" s="40"/>
      <c r="N10" s="41">
        <f t="shared" si="0"/>
        <v>6.050000000000001</v>
      </c>
      <c r="O10" s="31"/>
    </row>
    <row r="11" spans="1:15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>
        <v>2</v>
      </c>
      <c r="K11" s="43">
        <v>10</v>
      </c>
      <c r="L11" s="44">
        <v>24.08</v>
      </c>
      <c r="M11" s="40"/>
      <c r="N11" s="41">
        <f t="shared" si="0"/>
        <v>14.079999999999998</v>
      </c>
      <c r="O11" s="31"/>
    </row>
    <row r="12" spans="1:15" ht="12.75">
      <c r="A12" s="29">
        <v>10</v>
      </c>
      <c r="B12" s="42">
        <v>25</v>
      </c>
      <c r="C12" s="43">
        <v>20</v>
      </c>
      <c r="D12" s="44">
        <v>0</v>
      </c>
      <c r="E12" s="28"/>
      <c r="F12" s="42"/>
      <c r="G12" s="43"/>
      <c r="H12" s="44"/>
      <c r="I12" s="28"/>
      <c r="J12" s="42"/>
      <c r="K12" s="43"/>
      <c r="L12" s="44"/>
      <c r="M12" s="40"/>
      <c r="N12" s="41">
        <f t="shared" si="0"/>
        <v>-20</v>
      </c>
      <c r="O12" s="31"/>
    </row>
    <row r="13" spans="1:15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>
        <v>5</v>
      </c>
      <c r="K13" s="43">
        <v>10</v>
      </c>
      <c r="L13" s="44">
        <v>8</v>
      </c>
      <c r="M13" s="40"/>
      <c r="N13" s="41">
        <f t="shared" si="0"/>
        <v>-2</v>
      </c>
      <c r="O13" s="31"/>
    </row>
    <row r="14" spans="1:15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>
        <v>6</v>
      </c>
      <c r="K14" s="43">
        <v>10</v>
      </c>
      <c r="L14" s="44">
        <v>0</v>
      </c>
      <c r="M14" s="40"/>
      <c r="N14" s="41">
        <f t="shared" si="0"/>
        <v>-10</v>
      </c>
      <c r="O14" s="31"/>
    </row>
    <row r="15" spans="1:15" ht="12.75">
      <c r="A15" s="29">
        <v>13</v>
      </c>
      <c r="B15" s="42"/>
      <c r="C15" s="43"/>
      <c r="D15" s="44"/>
      <c r="E15" s="28"/>
      <c r="F15" s="42"/>
      <c r="G15" s="43"/>
      <c r="H15" s="44"/>
      <c r="I15" s="28"/>
      <c r="J15" s="42">
        <v>3</v>
      </c>
      <c r="K15" s="43">
        <v>10</v>
      </c>
      <c r="L15" s="44">
        <v>16.05</v>
      </c>
      <c r="M15" s="40"/>
      <c r="N15" s="41">
        <f t="shared" si="0"/>
        <v>6.050000000000001</v>
      </c>
      <c r="O15" s="31"/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>
        <v>5</v>
      </c>
      <c r="K16" s="43">
        <v>10</v>
      </c>
      <c r="L16" s="44">
        <v>0</v>
      </c>
      <c r="M16" s="40"/>
      <c r="N16" s="41">
        <f t="shared" si="0"/>
        <v>-10</v>
      </c>
      <c r="O16" s="31"/>
    </row>
    <row r="17" spans="1:15" ht="12.75">
      <c r="A17" s="29">
        <v>15</v>
      </c>
      <c r="B17" s="42">
        <v>28</v>
      </c>
      <c r="C17" s="43">
        <v>20</v>
      </c>
      <c r="D17" s="44">
        <v>0</v>
      </c>
      <c r="E17" s="28"/>
      <c r="F17" s="42"/>
      <c r="G17" s="43"/>
      <c r="H17" s="44"/>
      <c r="I17" s="28"/>
      <c r="J17" s="42"/>
      <c r="K17" s="43"/>
      <c r="L17" s="44"/>
      <c r="M17" s="40"/>
      <c r="N17" s="41">
        <f t="shared" si="0"/>
        <v>-20</v>
      </c>
      <c r="O17" s="31"/>
    </row>
    <row r="18" spans="1:15" ht="12.75">
      <c r="A18" s="29">
        <v>16</v>
      </c>
      <c r="B18" s="42"/>
      <c r="C18" s="43"/>
      <c r="D18" s="44"/>
      <c r="E18" s="28"/>
      <c r="F18" s="42">
        <v>14</v>
      </c>
      <c r="G18" s="43">
        <v>10</v>
      </c>
      <c r="H18" s="44">
        <v>0</v>
      </c>
      <c r="I18" s="28"/>
      <c r="J18" s="42"/>
      <c r="K18" s="43"/>
      <c r="L18" s="44"/>
      <c r="M18" s="40"/>
      <c r="N18" s="41">
        <f t="shared" si="0"/>
        <v>-10</v>
      </c>
      <c r="O18" s="31"/>
    </row>
    <row r="19" spans="1:15" ht="12.75">
      <c r="A19" s="29">
        <v>17</v>
      </c>
      <c r="B19" s="42"/>
      <c r="C19" s="43"/>
      <c r="D19" s="44"/>
      <c r="E19" s="28"/>
      <c r="F19" s="42">
        <v>1</v>
      </c>
      <c r="G19" s="43">
        <v>10</v>
      </c>
      <c r="H19" s="44">
        <v>118.8</v>
      </c>
      <c r="I19" s="28"/>
      <c r="J19" s="42"/>
      <c r="K19" s="43"/>
      <c r="L19" s="44"/>
      <c r="M19" s="40"/>
      <c r="N19" s="41">
        <f t="shared" si="0"/>
        <v>108.8</v>
      </c>
      <c r="O19" s="31"/>
    </row>
    <row r="20" spans="1:15" ht="12.75">
      <c r="A20" s="29">
        <v>18</v>
      </c>
      <c r="B20" s="42">
        <v>17</v>
      </c>
      <c r="C20" s="43">
        <v>20</v>
      </c>
      <c r="D20" s="44">
        <v>0</v>
      </c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-20</v>
      </c>
      <c r="O20" s="31"/>
    </row>
    <row r="21" spans="1:15" ht="12.75">
      <c r="A21" s="29">
        <v>19</v>
      </c>
      <c r="B21" s="42"/>
      <c r="C21" s="43"/>
      <c r="D21" s="44"/>
      <c r="E21" s="28"/>
      <c r="F21" s="42">
        <v>21</v>
      </c>
      <c r="G21" s="43">
        <v>5</v>
      </c>
      <c r="H21" s="44">
        <v>0</v>
      </c>
      <c r="I21" s="28"/>
      <c r="J21" s="42"/>
      <c r="K21" s="43"/>
      <c r="L21" s="44"/>
      <c r="M21" s="40"/>
      <c r="N21" s="41">
        <f t="shared" si="0"/>
        <v>-5</v>
      </c>
      <c r="O21" s="31"/>
    </row>
    <row r="22" spans="1:15" ht="12.75">
      <c r="A22" s="29">
        <v>20</v>
      </c>
      <c r="B22" s="42">
        <v>34</v>
      </c>
      <c r="C22" s="43">
        <v>20</v>
      </c>
      <c r="D22" s="44">
        <v>0</v>
      </c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-20</v>
      </c>
      <c r="O22" s="31"/>
    </row>
    <row r="23" spans="1:15" ht="12.75">
      <c r="A23" s="29">
        <v>21</v>
      </c>
      <c r="B23" s="42">
        <v>52</v>
      </c>
      <c r="C23" s="43">
        <v>20</v>
      </c>
      <c r="D23" s="44">
        <v>0</v>
      </c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-20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130</v>
      </c>
      <c r="D54" s="47">
        <f>SUM(D3:D52)</f>
        <v>0</v>
      </c>
      <c r="E54" s="48"/>
      <c r="F54" s="31"/>
      <c r="G54" s="46">
        <f>SUM(G3:G52)</f>
        <v>25</v>
      </c>
      <c r="H54" s="47">
        <f>SUM(H3:H52)</f>
        <v>118.8</v>
      </c>
      <c r="I54" s="49"/>
      <c r="J54" s="31"/>
      <c r="K54" s="46">
        <f>SUM(K3:K52)</f>
        <v>160</v>
      </c>
      <c r="L54" s="47">
        <f>SUM(L3:L52)</f>
        <v>191.54000000000002</v>
      </c>
      <c r="M54" s="50"/>
      <c r="N54" s="51">
        <f>SUM(N3:N52)</f>
        <v>-4.660000000000004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21</v>
      </c>
      <c r="C58" s="127"/>
      <c r="D58" s="127"/>
      <c r="F58" s="128">
        <f>(N54/F61)</f>
        <v>-0.014793650793650805</v>
      </c>
      <c r="G58" s="128"/>
      <c r="H58" s="128"/>
      <c r="J58" s="129">
        <f>N54/B58</f>
        <v>-0.22190476190476208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315</v>
      </c>
    </row>
    <row r="62" ht="12.75">
      <c r="F62" s="54">
        <f>SUM(D54,H54,L54)</f>
        <v>310.34000000000003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62"/>
  <sheetViews>
    <sheetView workbookViewId="0" topLeftCell="A40">
      <selection activeCell="B58" sqref="B58:D59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>
        <v>101</v>
      </c>
      <c r="C3" s="38">
        <v>20</v>
      </c>
      <c r="D3" s="39">
        <v>0</v>
      </c>
      <c r="E3" s="28"/>
      <c r="F3" s="37"/>
      <c r="G3" s="38"/>
      <c r="H3" s="39"/>
      <c r="I3" s="28"/>
      <c r="J3" s="37"/>
      <c r="K3" s="38"/>
      <c r="L3" s="39"/>
      <c r="M3" s="40"/>
      <c r="N3" s="41">
        <f>D3+H3+L3-K3-G3-C3</f>
        <v>-20</v>
      </c>
      <c r="O3" s="31"/>
    </row>
    <row r="4" spans="1:15" ht="12.75">
      <c r="A4" s="29">
        <v>2</v>
      </c>
      <c r="B4" s="42">
        <v>25</v>
      </c>
      <c r="C4" s="43">
        <v>30</v>
      </c>
      <c r="D4" s="44">
        <v>0</v>
      </c>
      <c r="E4" s="28"/>
      <c r="F4" s="42"/>
      <c r="G4" s="43"/>
      <c r="H4" s="44"/>
      <c r="I4" s="28"/>
      <c r="J4" s="42"/>
      <c r="K4" s="43"/>
      <c r="L4" s="44"/>
      <c r="M4" s="40"/>
      <c r="N4" s="41">
        <f aca="true" t="shared" si="0" ref="N4:N52">D4+H4+L4-K4-G4-C4</f>
        <v>-30</v>
      </c>
      <c r="O4" s="31"/>
    </row>
    <row r="5" spans="1:15" ht="12.75">
      <c r="A5" s="29">
        <v>3</v>
      </c>
      <c r="B5" s="42">
        <v>6</v>
      </c>
      <c r="C5" s="43">
        <v>10</v>
      </c>
      <c r="D5" s="44">
        <v>36.53</v>
      </c>
      <c r="E5" s="28"/>
      <c r="F5" s="42"/>
      <c r="G5" s="43"/>
      <c r="H5" s="44"/>
      <c r="I5" s="28"/>
      <c r="J5" s="42"/>
      <c r="K5" s="43"/>
      <c r="L5" s="44"/>
      <c r="M5" s="40"/>
      <c r="N5" s="41">
        <f t="shared" si="0"/>
        <v>26.53</v>
      </c>
      <c r="O5" s="31"/>
    </row>
    <row r="6" spans="1:15" ht="12.75">
      <c r="A6" s="29">
        <v>4</v>
      </c>
      <c r="B6" s="42">
        <v>38</v>
      </c>
      <c r="C6" s="43">
        <v>10</v>
      </c>
      <c r="D6" s="44">
        <v>0</v>
      </c>
      <c r="E6" s="28"/>
      <c r="F6" s="42"/>
      <c r="G6" s="43"/>
      <c r="H6" s="44"/>
      <c r="I6" s="28"/>
      <c r="J6" s="42"/>
      <c r="K6" s="43"/>
      <c r="L6" s="44"/>
      <c r="M6" s="40"/>
      <c r="N6" s="41">
        <f t="shared" si="0"/>
        <v>-10</v>
      </c>
      <c r="O6" s="31"/>
    </row>
    <row r="7" spans="1:15" ht="12.75">
      <c r="A7" s="29">
        <v>5</v>
      </c>
      <c r="B7" s="42"/>
      <c r="C7" s="43"/>
      <c r="D7" s="44"/>
      <c r="E7" s="28"/>
      <c r="F7" s="42"/>
      <c r="G7" s="43"/>
      <c r="H7" s="44"/>
      <c r="I7" s="28"/>
      <c r="J7" s="42">
        <v>3</v>
      </c>
      <c r="K7" s="43">
        <v>10</v>
      </c>
      <c r="L7" s="44">
        <v>10</v>
      </c>
      <c r="M7" s="40"/>
      <c r="N7" s="41">
        <f t="shared" si="0"/>
        <v>0</v>
      </c>
      <c r="O7" s="31"/>
    </row>
    <row r="8" spans="1:15" ht="12.75">
      <c r="A8" s="29">
        <v>6</v>
      </c>
      <c r="B8" s="42"/>
      <c r="C8" s="43"/>
      <c r="D8" s="44"/>
      <c r="E8" s="28"/>
      <c r="F8" s="42"/>
      <c r="G8" s="43"/>
      <c r="H8" s="44"/>
      <c r="I8" s="28"/>
      <c r="J8" s="42">
        <v>6</v>
      </c>
      <c r="K8" s="43">
        <v>20</v>
      </c>
      <c r="L8" s="44">
        <v>0</v>
      </c>
      <c r="M8" s="40"/>
      <c r="N8" s="41">
        <f t="shared" si="0"/>
        <v>-20</v>
      </c>
      <c r="O8" s="31"/>
    </row>
    <row r="9" spans="1:15" ht="12.75">
      <c r="A9" s="29">
        <v>7</v>
      </c>
      <c r="B9" s="42">
        <v>76</v>
      </c>
      <c r="C9" s="43">
        <v>20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-20</v>
      </c>
      <c r="O9" s="31"/>
    </row>
    <row r="10" spans="1:15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>
        <v>4</v>
      </c>
      <c r="K10" s="43">
        <v>10</v>
      </c>
      <c r="L10" s="44">
        <v>0</v>
      </c>
      <c r="M10" s="40"/>
      <c r="N10" s="41">
        <f t="shared" si="0"/>
        <v>-10</v>
      </c>
      <c r="O10" s="31"/>
    </row>
    <row r="11" spans="1:15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>
        <v>6</v>
      </c>
      <c r="K11" s="43">
        <v>20</v>
      </c>
      <c r="L11" s="44">
        <v>0</v>
      </c>
      <c r="M11" s="40"/>
      <c r="N11" s="41">
        <f t="shared" si="0"/>
        <v>-20</v>
      </c>
      <c r="O11" s="31"/>
    </row>
    <row r="12" spans="1:15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>
        <v>7</v>
      </c>
      <c r="K12" s="43">
        <v>10</v>
      </c>
      <c r="L12" s="44">
        <v>0</v>
      </c>
      <c r="M12" s="40"/>
      <c r="N12" s="41">
        <f t="shared" si="0"/>
        <v>-10</v>
      </c>
      <c r="O12" s="31"/>
    </row>
    <row r="13" spans="1:15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>
        <v>4</v>
      </c>
      <c r="K13" s="43">
        <v>10</v>
      </c>
      <c r="L13" s="44">
        <v>0</v>
      </c>
      <c r="M13" s="40"/>
      <c r="N13" s="41">
        <f t="shared" si="0"/>
        <v>-10</v>
      </c>
      <c r="O13" s="31"/>
    </row>
    <row r="14" spans="1:15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>
        <v>1</v>
      </c>
      <c r="K14" s="43">
        <v>10</v>
      </c>
      <c r="L14" s="44">
        <v>39.6</v>
      </c>
      <c r="M14" s="40"/>
      <c r="N14" s="41">
        <f t="shared" si="0"/>
        <v>29.6</v>
      </c>
      <c r="O14" s="31"/>
    </row>
    <row r="15" spans="1:15" ht="12.75">
      <c r="A15" s="29">
        <v>13</v>
      </c>
      <c r="B15" s="42">
        <v>29</v>
      </c>
      <c r="C15" s="43">
        <v>20</v>
      </c>
      <c r="D15" s="44">
        <v>0</v>
      </c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-20</v>
      </c>
      <c r="O15" s="31"/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>
        <v>1</v>
      </c>
      <c r="K16" s="43">
        <v>10</v>
      </c>
      <c r="L16" s="44">
        <v>30</v>
      </c>
      <c r="M16" s="40"/>
      <c r="N16" s="41">
        <f t="shared" si="0"/>
        <v>20</v>
      </c>
      <c r="O16" s="31"/>
    </row>
    <row r="17" spans="1:15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>
        <v>4</v>
      </c>
      <c r="K17" s="43">
        <v>20</v>
      </c>
      <c r="L17" s="44">
        <v>0</v>
      </c>
      <c r="M17" s="40"/>
      <c r="N17" s="41">
        <f t="shared" si="0"/>
        <v>-20</v>
      </c>
      <c r="O17" s="31"/>
    </row>
    <row r="18" spans="1:15" ht="12.75">
      <c r="A18" s="29">
        <v>16</v>
      </c>
      <c r="B18" s="42"/>
      <c r="C18" s="43"/>
      <c r="D18" s="44"/>
      <c r="E18" s="28"/>
      <c r="F18" s="42">
        <v>13</v>
      </c>
      <c r="G18" s="43">
        <v>10</v>
      </c>
      <c r="H18" s="44">
        <v>0</v>
      </c>
      <c r="I18" s="28"/>
      <c r="J18" s="42"/>
      <c r="K18" s="43"/>
      <c r="L18" s="44"/>
      <c r="M18" s="40"/>
      <c r="N18" s="41">
        <f t="shared" si="0"/>
        <v>-10</v>
      </c>
      <c r="O18" s="31"/>
    </row>
    <row r="19" spans="1:15" ht="12.75">
      <c r="A19" s="29">
        <v>17</v>
      </c>
      <c r="B19" s="42">
        <v>52</v>
      </c>
      <c r="C19" s="43">
        <v>0</v>
      </c>
      <c r="D19" s="44">
        <v>2</v>
      </c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2</v>
      </c>
      <c r="O19" s="31"/>
    </row>
    <row r="20" spans="1:15" ht="12.75">
      <c r="A20" s="29">
        <v>18</v>
      </c>
      <c r="B20" s="42">
        <v>76</v>
      </c>
      <c r="C20" s="43">
        <v>20</v>
      </c>
      <c r="D20" s="44">
        <v>0</v>
      </c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-20</v>
      </c>
      <c r="O20" s="31"/>
    </row>
    <row r="21" spans="1:15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>
        <v>7</v>
      </c>
      <c r="K21" s="43">
        <v>30</v>
      </c>
      <c r="L21" s="44">
        <v>0</v>
      </c>
      <c r="M21" s="40"/>
      <c r="N21" s="41">
        <f t="shared" si="0"/>
        <v>-30</v>
      </c>
      <c r="O21" s="31"/>
    </row>
    <row r="22" spans="1:15" ht="12.75">
      <c r="A22" s="29">
        <v>20</v>
      </c>
      <c r="B22" s="42"/>
      <c r="C22" s="43"/>
      <c r="D22" s="44"/>
      <c r="E22" s="28"/>
      <c r="F22" s="42">
        <v>16</v>
      </c>
      <c r="G22" s="43">
        <v>10</v>
      </c>
      <c r="H22" s="44">
        <v>0</v>
      </c>
      <c r="I22" s="28"/>
      <c r="J22" s="42"/>
      <c r="K22" s="43"/>
      <c r="L22" s="44"/>
      <c r="M22" s="40"/>
      <c r="N22" s="41">
        <f t="shared" si="0"/>
        <v>-10</v>
      </c>
      <c r="O22" s="31"/>
    </row>
    <row r="23" spans="1:15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130</v>
      </c>
      <c r="D54" s="47">
        <f>SUM(D3:D52)</f>
        <v>38.53</v>
      </c>
      <c r="E54" s="48"/>
      <c r="F54" s="31"/>
      <c r="G54" s="46">
        <f>SUM(G3:G52)</f>
        <v>20</v>
      </c>
      <c r="H54" s="47">
        <f>SUM(H3:H52)</f>
        <v>0</v>
      </c>
      <c r="I54" s="49"/>
      <c r="J54" s="31"/>
      <c r="K54" s="46">
        <f>SUM(K3:K52)</f>
        <v>150</v>
      </c>
      <c r="L54" s="47">
        <f>SUM(L3:L52)</f>
        <v>79.6</v>
      </c>
      <c r="M54" s="50"/>
      <c r="N54" s="51">
        <f>SUM(N3:N52)</f>
        <v>-181.87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20</v>
      </c>
      <c r="C58" s="127"/>
      <c r="D58" s="127"/>
      <c r="F58" s="128">
        <f>(N54/F61)</f>
        <v>-0.6062333333333334</v>
      </c>
      <c r="G58" s="128"/>
      <c r="H58" s="128"/>
      <c r="J58" s="129">
        <f>N54/B58</f>
        <v>-9.0935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300</v>
      </c>
    </row>
    <row r="62" ht="12.75">
      <c r="F62" s="54">
        <f>SUM(D54,H54,L54)</f>
        <v>118.13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P62"/>
  <sheetViews>
    <sheetView workbookViewId="0" topLeftCell="A41">
      <selection activeCell="F61" sqref="F61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  <col min="16" max="16" width="13.71093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>
        <v>57</v>
      </c>
      <c r="C3" s="38">
        <v>20</v>
      </c>
      <c r="D3" s="39">
        <v>0</v>
      </c>
      <c r="E3" s="28"/>
      <c r="F3" s="37"/>
      <c r="G3" s="38"/>
      <c r="H3" s="39"/>
      <c r="I3" s="28"/>
      <c r="J3" s="37"/>
      <c r="K3" s="38"/>
      <c r="L3" s="39"/>
      <c r="M3" s="40"/>
      <c r="N3" s="41">
        <f>D3+H3+L3-K3-G3-C3</f>
        <v>-20</v>
      </c>
      <c r="O3" s="31"/>
    </row>
    <row r="4" spans="1:15" ht="12.75">
      <c r="A4" s="29">
        <v>2</v>
      </c>
      <c r="B4" s="42"/>
      <c r="C4" s="43"/>
      <c r="D4" s="44"/>
      <c r="E4" s="28"/>
      <c r="F4" s="42"/>
      <c r="G4" s="43"/>
      <c r="H4" s="44"/>
      <c r="I4" s="28"/>
      <c r="J4" s="42">
        <v>7</v>
      </c>
      <c r="K4" s="43">
        <v>10</v>
      </c>
      <c r="L4" s="44">
        <v>0</v>
      </c>
      <c r="M4" s="40"/>
      <c r="N4" s="41">
        <f aca="true" t="shared" si="0" ref="N4:N52">D4+H4+L4-K4-G4-C4</f>
        <v>-10</v>
      </c>
      <c r="O4" s="31"/>
    </row>
    <row r="5" spans="1:15" ht="12.75">
      <c r="A5" s="29">
        <v>3</v>
      </c>
      <c r="B5" s="42">
        <v>9</v>
      </c>
      <c r="C5" s="43">
        <v>50</v>
      </c>
      <c r="D5" s="44">
        <v>91.9</v>
      </c>
      <c r="E5" s="28"/>
      <c r="F5" s="42"/>
      <c r="G5" s="43"/>
      <c r="H5" s="44"/>
      <c r="I5" s="28"/>
      <c r="J5" s="42"/>
      <c r="K5" s="43"/>
      <c r="L5" s="44"/>
      <c r="M5" s="40"/>
      <c r="N5" s="41">
        <f t="shared" si="0"/>
        <v>41.900000000000006</v>
      </c>
      <c r="O5" s="31"/>
    </row>
    <row r="6" spans="1:15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5</v>
      </c>
      <c r="K6" s="43">
        <v>10</v>
      </c>
      <c r="L6" s="44">
        <v>0</v>
      </c>
      <c r="M6" s="40"/>
      <c r="N6" s="41">
        <f t="shared" si="0"/>
        <v>-10</v>
      </c>
      <c r="O6" s="31"/>
    </row>
    <row r="7" spans="1:15" ht="12.75">
      <c r="A7" s="29">
        <v>5</v>
      </c>
      <c r="B7" s="42">
        <v>51</v>
      </c>
      <c r="C7" s="43">
        <v>10</v>
      </c>
      <c r="D7" s="44">
        <v>0</v>
      </c>
      <c r="E7" s="28"/>
      <c r="F7" s="42"/>
      <c r="G7" s="43"/>
      <c r="H7" s="44"/>
      <c r="I7" s="28"/>
      <c r="J7" s="42"/>
      <c r="K7" s="43"/>
      <c r="L7" s="44"/>
      <c r="M7" s="40"/>
      <c r="N7" s="41">
        <f t="shared" si="0"/>
        <v>-10</v>
      </c>
      <c r="O7" s="31"/>
    </row>
    <row r="8" spans="1:15" ht="12.75">
      <c r="A8" s="29">
        <v>6</v>
      </c>
      <c r="B8" s="42">
        <v>46</v>
      </c>
      <c r="C8" s="43">
        <v>10</v>
      </c>
      <c r="D8" s="44">
        <v>0</v>
      </c>
      <c r="E8" s="28"/>
      <c r="F8" s="42"/>
      <c r="G8" s="43"/>
      <c r="H8" s="44"/>
      <c r="I8" s="28"/>
      <c r="J8" s="42"/>
      <c r="K8" s="43"/>
      <c r="L8" s="44"/>
      <c r="M8" s="40"/>
      <c r="N8" s="41">
        <f t="shared" si="0"/>
        <v>-10</v>
      </c>
      <c r="O8" s="31"/>
    </row>
    <row r="9" spans="1:15" ht="12.75">
      <c r="A9" s="29">
        <v>7</v>
      </c>
      <c r="B9" s="42"/>
      <c r="C9" s="43"/>
      <c r="D9" s="44"/>
      <c r="E9" s="28"/>
      <c r="F9" s="42"/>
      <c r="G9" s="43"/>
      <c r="H9" s="44"/>
      <c r="I9" s="28"/>
      <c r="J9" s="42">
        <v>9</v>
      </c>
      <c r="K9" s="43">
        <v>10</v>
      </c>
      <c r="L9" s="44">
        <v>0</v>
      </c>
      <c r="M9" s="40"/>
      <c r="N9" s="41">
        <f t="shared" si="0"/>
        <v>-10</v>
      </c>
      <c r="O9" s="31"/>
    </row>
    <row r="10" spans="1:15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>
        <v>4</v>
      </c>
      <c r="K10" s="43">
        <v>10</v>
      </c>
      <c r="L10" s="44">
        <v>0</v>
      </c>
      <c r="M10" s="40"/>
      <c r="N10" s="41">
        <f t="shared" si="0"/>
        <v>-10</v>
      </c>
      <c r="O10" s="31"/>
    </row>
    <row r="11" spans="1:15" ht="12.75">
      <c r="A11" s="29">
        <v>9</v>
      </c>
      <c r="B11" s="42"/>
      <c r="C11" s="43"/>
      <c r="D11" s="44"/>
      <c r="E11" s="28"/>
      <c r="F11" s="42"/>
      <c r="G11" s="43"/>
      <c r="H11" s="44"/>
      <c r="I11" s="28"/>
      <c r="J11" s="42">
        <v>5</v>
      </c>
      <c r="K11" s="43">
        <v>10</v>
      </c>
      <c r="L11" s="44">
        <v>0</v>
      </c>
      <c r="M11" s="40"/>
      <c r="N11" s="41">
        <f t="shared" si="0"/>
        <v>-10</v>
      </c>
      <c r="O11" s="31"/>
    </row>
    <row r="12" spans="1:15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>
        <v>8</v>
      </c>
      <c r="K12" s="43">
        <v>10</v>
      </c>
      <c r="L12" s="44">
        <v>0</v>
      </c>
      <c r="M12" s="40"/>
      <c r="N12" s="41">
        <f t="shared" si="0"/>
        <v>-10</v>
      </c>
      <c r="O12" s="31"/>
    </row>
    <row r="13" spans="1:15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>
        <v>6</v>
      </c>
      <c r="K13" s="43">
        <v>10</v>
      </c>
      <c r="L13" s="44">
        <v>0</v>
      </c>
      <c r="M13" s="40"/>
      <c r="N13" s="41">
        <f t="shared" si="0"/>
        <v>-10</v>
      </c>
      <c r="O13" s="31"/>
    </row>
    <row r="14" spans="1:15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>
        <v>7</v>
      </c>
      <c r="K14" s="43">
        <v>10</v>
      </c>
      <c r="L14" s="44">
        <v>0</v>
      </c>
      <c r="M14" s="40"/>
      <c r="N14" s="41">
        <f t="shared" si="0"/>
        <v>-10</v>
      </c>
      <c r="O14" s="31"/>
    </row>
    <row r="15" spans="1:16" ht="12.75">
      <c r="A15" s="29">
        <v>13</v>
      </c>
      <c r="B15" s="42">
        <v>47</v>
      </c>
      <c r="C15" s="43">
        <v>10</v>
      </c>
      <c r="D15" s="44">
        <v>0</v>
      </c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-10</v>
      </c>
      <c r="O15" s="31"/>
      <c r="P15" t="s">
        <v>24</v>
      </c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>
        <v>9</v>
      </c>
      <c r="K16" s="43">
        <v>3</v>
      </c>
      <c r="L16" s="44">
        <v>0</v>
      </c>
      <c r="M16" s="40"/>
      <c r="N16" s="41">
        <f t="shared" si="0"/>
        <v>-3</v>
      </c>
      <c r="O16" s="31"/>
    </row>
    <row r="17" spans="1:15" ht="12.75">
      <c r="A17" s="29">
        <v>15</v>
      </c>
      <c r="B17" s="42"/>
      <c r="C17" s="43"/>
      <c r="D17" s="44"/>
      <c r="E17" s="28"/>
      <c r="F17" s="42">
        <v>2</v>
      </c>
      <c r="G17" s="43">
        <v>10</v>
      </c>
      <c r="H17" s="44">
        <v>64.24</v>
      </c>
      <c r="I17" s="28"/>
      <c r="J17" s="42"/>
      <c r="K17" s="43"/>
      <c r="L17" s="44"/>
      <c r="M17" s="40"/>
      <c r="N17" s="41">
        <f t="shared" si="0"/>
        <v>54.239999999999995</v>
      </c>
      <c r="O17" s="31"/>
    </row>
    <row r="18" spans="1:15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>
        <v>3</v>
      </c>
      <c r="K18" s="43">
        <v>3</v>
      </c>
      <c r="L18" s="44">
        <v>3</v>
      </c>
      <c r="M18" s="40"/>
      <c r="N18" s="41">
        <f t="shared" si="0"/>
        <v>0</v>
      </c>
      <c r="O18" s="31"/>
    </row>
    <row r="19" spans="1:15" ht="12.75">
      <c r="A19" s="29">
        <v>17</v>
      </c>
      <c r="B19" s="42"/>
      <c r="C19" s="43"/>
      <c r="D19" s="44"/>
      <c r="E19" s="28"/>
      <c r="F19" s="42"/>
      <c r="G19" s="43"/>
      <c r="H19" s="44"/>
      <c r="I19" s="28"/>
      <c r="J19" s="42">
        <v>5</v>
      </c>
      <c r="K19" s="43">
        <v>3</v>
      </c>
      <c r="L19" s="44">
        <v>0</v>
      </c>
      <c r="M19" s="40"/>
      <c r="N19" s="41">
        <f t="shared" si="0"/>
        <v>-3</v>
      </c>
      <c r="O19" s="31"/>
    </row>
    <row r="20" spans="1:15" ht="12.75">
      <c r="A20" s="29">
        <v>18</v>
      </c>
      <c r="B20" s="42"/>
      <c r="C20" s="43"/>
      <c r="D20" s="44"/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</row>
    <row r="21" spans="1:15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</row>
    <row r="22" spans="1:15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</row>
    <row r="23" spans="1:15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100</v>
      </c>
      <c r="D54" s="47">
        <f>SUM(D3:D52)</f>
        <v>91.9</v>
      </c>
      <c r="E54" s="48"/>
      <c r="F54" s="31"/>
      <c r="G54" s="46">
        <f>SUM(G3:G52)</f>
        <v>10</v>
      </c>
      <c r="H54" s="47">
        <f>SUM(H3:H52)</f>
        <v>64.24</v>
      </c>
      <c r="I54" s="49"/>
      <c r="J54" s="31"/>
      <c r="K54" s="46">
        <f>SUM(K3:K52)</f>
        <v>89</v>
      </c>
      <c r="L54" s="47">
        <f>SUM(L3:L52)</f>
        <v>3</v>
      </c>
      <c r="M54" s="50"/>
      <c r="N54" s="51">
        <f>SUM(N3:N52)</f>
        <v>-39.86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17</v>
      </c>
      <c r="C58" s="127"/>
      <c r="D58" s="127"/>
      <c r="F58" s="128">
        <f>(N54/F61)</f>
        <v>-0.20030150753768844</v>
      </c>
      <c r="G58" s="128"/>
      <c r="H58" s="128"/>
      <c r="J58" s="129">
        <f>N54/B58</f>
        <v>-2.344705882352941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199</v>
      </c>
    </row>
    <row r="62" ht="12.75">
      <c r="F62" s="54">
        <f>SUM(D54,H54,L54)</f>
        <v>159.14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O62"/>
  <sheetViews>
    <sheetView workbookViewId="0" topLeftCell="A16">
      <selection activeCell="D62" sqref="D62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/>
      <c r="C3" s="38"/>
      <c r="D3" s="39"/>
      <c r="E3" s="28"/>
      <c r="F3" s="37">
        <v>4</v>
      </c>
      <c r="G3" s="38">
        <v>10</v>
      </c>
      <c r="H3" s="39">
        <v>15.84</v>
      </c>
      <c r="I3" s="28"/>
      <c r="J3" s="37"/>
      <c r="K3" s="38"/>
      <c r="L3" s="39"/>
      <c r="M3" s="40"/>
      <c r="N3" s="41">
        <f>D3+H3+L3-K3-G3-C3</f>
        <v>5.84</v>
      </c>
      <c r="O3" s="31"/>
    </row>
    <row r="4" spans="1:15" ht="12.75">
      <c r="A4" s="29">
        <v>2</v>
      </c>
      <c r="B4" s="42"/>
      <c r="C4" s="43"/>
      <c r="D4" s="44"/>
      <c r="E4" s="28"/>
      <c r="F4" s="42">
        <v>8</v>
      </c>
      <c r="G4" s="43">
        <v>10</v>
      </c>
      <c r="H4" s="44">
        <v>0</v>
      </c>
      <c r="I4" s="28"/>
      <c r="J4" s="42"/>
      <c r="K4" s="43"/>
      <c r="L4" s="44"/>
      <c r="M4" s="40"/>
      <c r="N4" s="41">
        <f aca="true" t="shared" si="0" ref="N4:N52">D4+H4+L4-K4-G4-C4</f>
        <v>-10</v>
      </c>
      <c r="O4" s="31"/>
    </row>
    <row r="5" spans="1:15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1</v>
      </c>
      <c r="K5" s="43">
        <v>3</v>
      </c>
      <c r="L5" s="44">
        <v>10</v>
      </c>
      <c r="M5" s="40"/>
      <c r="N5" s="41">
        <f t="shared" si="0"/>
        <v>7</v>
      </c>
      <c r="O5" s="31"/>
    </row>
    <row r="6" spans="1:15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1</v>
      </c>
      <c r="K6" s="43">
        <v>10</v>
      </c>
      <c r="L6" s="44">
        <v>40.15</v>
      </c>
      <c r="M6" s="40"/>
      <c r="N6" s="41">
        <f t="shared" si="0"/>
        <v>30.15</v>
      </c>
      <c r="O6" s="31"/>
    </row>
    <row r="7" spans="1:15" ht="12.75">
      <c r="A7" s="29">
        <v>5</v>
      </c>
      <c r="B7" s="42">
        <v>15</v>
      </c>
      <c r="C7" s="43">
        <v>10</v>
      </c>
      <c r="D7" s="44">
        <v>0</v>
      </c>
      <c r="E7" s="28"/>
      <c r="F7" s="42"/>
      <c r="G7" s="43"/>
      <c r="H7" s="44"/>
      <c r="I7" s="28"/>
      <c r="J7" s="42"/>
      <c r="K7" s="43"/>
      <c r="L7" s="44"/>
      <c r="M7" s="40"/>
      <c r="N7" s="41">
        <f t="shared" si="0"/>
        <v>-10</v>
      </c>
      <c r="O7" s="31"/>
    </row>
    <row r="8" spans="1:15" ht="12.75">
      <c r="A8" s="29">
        <v>6</v>
      </c>
      <c r="B8" s="42"/>
      <c r="C8" s="43"/>
      <c r="D8" s="44"/>
      <c r="E8" s="28"/>
      <c r="F8" s="42"/>
      <c r="G8" s="43"/>
      <c r="H8" s="44"/>
      <c r="I8" s="28"/>
      <c r="J8" s="42">
        <v>4</v>
      </c>
      <c r="K8" s="43">
        <v>10</v>
      </c>
      <c r="L8" s="44">
        <v>0</v>
      </c>
      <c r="M8" s="40"/>
      <c r="N8" s="41">
        <f t="shared" si="0"/>
        <v>-10</v>
      </c>
      <c r="O8" s="31"/>
    </row>
    <row r="9" spans="1:15" ht="12.75">
      <c r="A9" s="29">
        <v>7</v>
      </c>
      <c r="B9" s="42">
        <v>58</v>
      </c>
      <c r="C9" s="43">
        <v>20</v>
      </c>
      <c r="D9" s="44">
        <v>0</v>
      </c>
      <c r="E9" s="28"/>
      <c r="F9" s="42"/>
      <c r="G9" s="43"/>
      <c r="H9" s="44"/>
      <c r="I9" s="28"/>
      <c r="J9" s="42"/>
      <c r="K9" s="43"/>
      <c r="L9" s="44"/>
      <c r="M9" s="40"/>
      <c r="N9" s="41">
        <f t="shared" si="0"/>
        <v>-20</v>
      </c>
      <c r="O9" s="31"/>
    </row>
    <row r="10" spans="1:15" ht="12.75">
      <c r="A10" s="29">
        <v>8</v>
      </c>
      <c r="B10" s="42"/>
      <c r="C10" s="43"/>
      <c r="D10" s="44"/>
      <c r="E10" s="28"/>
      <c r="F10" s="42"/>
      <c r="G10" s="43"/>
      <c r="H10" s="44"/>
      <c r="I10" s="28"/>
      <c r="J10" s="42">
        <v>3</v>
      </c>
      <c r="K10" s="43">
        <v>10</v>
      </c>
      <c r="L10" s="44">
        <v>10</v>
      </c>
      <c r="M10" s="40"/>
      <c r="N10" s="41">
        <f t="shared" si="0"/>
        <v>0</v>
      </c>
      <c r="O10" s="31"/>
    </row>
    <row r="11" spans="1:15" ht="12.75">
      <c r="A11" s="29">
        <v>9</v>
      </c>
      <c r="B11" s="42"/>
      <c r="C11" s="43"/>
      <c r="D11" s="44"/>
      <c r="E11" s="28"/>
      <c r="F11" s="42">
        <v>4</v>
      </c>
      <c r="G11" s="43">
        <v>10</v>
      </c>
      <c r="H11" s="44">
        <v>15.84</v>
      </c>
      <c r="I11" s="28"/>
      <c r="J11" s="42"/>
      <c r="K11" s="43"/>
      <c r="L11" s="44"/>
      <c r="M11" s="40"/>
      <c r="N11" s="41">
        <f t="shared" si="0"/>
        <v>5.84</v>
      </c>
      <c r="O11" s="31"/>
    </row>
    <row r="12" spans="1:15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>
        <v>2</v>
      </c>
      <c r="K12" s="43">
        <v>10</v>
      </c>
      <c r="L12" s="44">
        <v>30</v>
      </c>
      <c r="M12" s="40"/>
      <c r="N12" s="41">
        <f t="shared" si="0"/>
        <v>20</v>
      </c>
      <c r="O12" s="31"/>
    </row>
    <row r="13" spans="1:15" ht="12.75">
      <c r="A13" s="29">
        <v>11</v>
      </c>
      <c r="B13" s="42">
        <v>14</v>
      </c>
      <c r="C13" s="43">
        <v>20</v>
      </c>
      <c r="D13" s="44">
        <v>0</v>
      </c>
      <c r="E13" s="28"/>
      <c r="F13" s="42"/>
      <c r="G13" s="43"/>
      <c r="H13" s="44"/>
      <c r="I13" s="28"/>
      <c r="J13" s="42"/>
      <c r="K13" s="43"/>
      <c r="L13" s="44"/>
      <c r="M13" s="40"/>
      <c r="N13" s="41">
        <f t="shared" si="0"/>
        <v>-20</v>
      </c>
      <c r="O13" s="31"/>
    </row>
    <row r="14" spans="1:15" ht="12.75">
      <c r="A14" s="29">
        <v>12</v>
      </c>
      <c r="B14" s="42"/>
      <c r="C14" s="43"/>
      <c r="D14" s="44"/>
      <c r="E14" s="28"/>
      <c r="F14" s="42">
        <v>18</v>
      </c>
      <c r="G14" s="43">
        <v>10</v>
      </c>
      <c r="H14" s="44">
        <v>0</v>
      </c>
      <c r="I14" s="28"/>
      <c r="J14" s="42"/>
      <c r="K14" s="43"/>
      <c r="L14" s="44"/>
      <c r="M14" s="40"/>
      <c r="N14" s="41">
        <f t="shared" si="0"/>
        <v>-10</v>
      </c>
      <c r="O14" s="31"/>
    </row>
    <row r="15" spans="1:15" ht="12.75">
      <c r="A15" s="29">
        <v>13</v>
      </c>
      <c r="B15" s="42"/>
      <c r="C15" s="43"/>
      <c r="D15" s="44"/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0</v>
      </c>
      <c r="O15" s="31"/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/>
      <c r="K16" s="43"/>
      <c r="L16" s="44"/>
      <c r="M16" s="40"/>
      <c r="N16" s="41">
        <f t="shared" si="0"/>
        <v>0</v>
      </c>
      <c r="O16" s="31"/>
    </row>
    <row r="17" spans="1:15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/>
      <c r="K17" s="43"/>
      <c r="L17" s="44"/>
      <c r="M17" s="40"/>
      <c r="N17" s="41">
        <f t="shared" si="0"/>
        <v>0</v>
      </c>
      <c r="O17" s="31"/>
    </row>
    <row r="18" spans="1:15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/>
      <c r="K18" s="43"/>
      <c r="L18" s="44"/>
      <c r="M18" s="40"/>
      <c r="N18" s="41">
        <f t="shared" si="0"/>
        <v>0</v>
      </c>
      <c r="O18" s="31"/>
    </row>
    <row r="19" spans="1:15" ht="12.75">
      <c r="A19" s="29">
        <v>17</v>
      </c>
      <c r="B19" s="42"/>
      <c r="C19" s="43"/>
      <c r="D19" s="44"/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0</v>
      </c>
      <c r="O19" s="31"/>
    </row>
    <row r="20" spans="1:15" ht="12.75">
      <c r="A20" s="29">
        <v>18</v>
      </c>
      <c r="B20" s="42"/>
      <c r="C20" s="43"/>
      <c r="D20" s="44"/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</row>
    <row r="21" spans="1:15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</row>
    <row r="22" spans="1:15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</row>
    <row r="23" spans="1:15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50</v>
      </c>
      <c r="D54" s="47">
        <f>SUM(D3:D52)</f>
        <v>0</v>
      </c>
      <c r="E54" s="48"/>
      <c r="F54" s="31"/>
      <c r="G54" s="46">
        <f>SUM(G3:G52)</f>
        <v>40</v>
      </c>
      <c r="H54" s="47">
        <f>SUM(H3:H52)</f>
        <v>31.68</v>
      </c>
      <c r="I54" s="49"/>
      <c r="J54" s="31"/>
      <c r="K54" s="46">
        <f>SUM(K3:K52)</f>
        <v>43</v>
      </c>
      <c r="L54" s="47">
        <f>SUM(L3:L52)</f>
        <v>90.15</v>
      </c>
      <c r="M54" s="50"/>
      <c r="N54" s="51">
        <f>SUM(N3:N52)</f>
        <v>-11.170000000000005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12</v>
      </c>
      <c r="C58" s="127"/>
      <c r="D58" s="127"/>
      <c r="F58" s="128">
        <f>(N54/F61)</f>
        <v>-0.08398496240601508</v>
      </c>
      <c r="G58" s="128"/>
      <c r="H58" s="128"/>
      <c r="J58" s="129">
        <f>N54/B58</f>
        <v>-0.9308333333333337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133</v>
      </c>
    </row>
    <row r="62" ht="12.75">
      <c r="F62" s="54">
        <f>SUM(D54,H54,L54)</f>
        <v>121.83000000000001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O62"/>
  <sheetViews>
    <sheetView workbookViewId="0" topLeftCell="A1">
      <selection activeCell="H45" sqref="H45"/>
    </sheetView>
  </sheetViews>
  <sheetFormatPr defaultColWidth="9.140625" defaultRowHeight="12.75"/>
  <cols>
    <col min="1" max="1" width="11.140625" style="0" customWidth="1"/>
    <col min="5" max="5" width="1.421875" style="0" customWidth="1"/>
    <col min="9" max="9" width="1.28515625" style="0" customWidth="1"/>
    <col min="11" max="11" width="10.7109375" style="0" customWidth="1"/>
    <col min="12" max="12" width="9.7109375" style="0" customWidth="1"/>
    <col min="13" max="13" width="0.9921875" style="0" customWidth="1"/>
    <col min="14" max="14" width="11.7109375" style="0" customWidth="1"/>
    <col min="15" max="15" width="0.9921875" style="0" customWidth="1"/>
  </cols>
  <sheetData>
    <row r="1" spans="1:15" ht="12.75">
      <c r="A1" s="27"/>
      <c r="B1" s="130" t="s">
        <v>11</v>
      </c>
      <c r="C1" s="130"/>
      <c r="D1" s="130"/>
      <c r="E1" s="28"/>
      <c r="F1" s="130" t="s">
        <v>12</v>
      </c>
      <c r="G1" s="130"/>
      <c r="H1" s="130"/>
      <c r="I1" s="29"/>
      <c r="J1" s="130" t="s">
        <v>13</v>
      </c>
      <c r="K1" s="130"/>
      <c r="L1" s="130"/>
      <c r="M1" s="30"/>
      <c r="N1" s="29"/>
      <c r="O1" s="31"/>
    </row>
    <row r="2" spans="1:15" ht="12.75">
      <c r="A2" s="29"/>
      <c r="B2" s="32" t="s">
        <v>14</v>
      </c>
      <c r="C2" s="32" t="s">
        <v>2</v>
      </c>
      <c r="D2" s="32" t="s">
        <v>15</v>
      </c>
      <c r="E2" s="28"/>
      <c r="F2" s="33" t="s">
        <v>14</v>
      </c>
      <c r="G2" s="33" t="s">
        <v>2</v>
      </c>
      <c r="H2" s="33" t="s">
        <v>15</v>
      </c>
      <c r="I2" s="29"/>
      <c r="J2" s="34" t="s">
        <v>14</v>
      </c>
      <c r="K2" s="34" t="s">
        <v>2</v>
      </c>
      <c r="L2" s="34" t="s">
        <v>15</v>
      </c>
      <c r="M2" s="35"/>
      <c r="N2" s="36" t="s">
        <v>5</v>
      </c>
      <c r="O2" s="31"/>
    </row>
    <row r="3" spans="1:15" ht="12.75">
      <c r="A3" s="29">
        <v>1</v>
      </c>
      <c r="B3" s="37">
        <v>14</v>
      </c>
      <c r="C3" s="38">
        <v>30</v>
      </c>
      <c r="D3" s="39">
        <v>0</v>
      </c>
      <c r="E3" s="28"/>
      <c r="F3" s="37"/>
      <c r="G3" s="38"/>
      <c r="H3" s="39"/>
      <c r="I3" s="28"/>
      <c r="J3" s="37"/>
      <c r="K3" s="38"/>
      <c r="L3" s="39"/>
      <c r="M3" s="40"/>
      <c r="N3" s="41">
        <f>D3+H3+L3-K3-G3-C3</f>
        <v>-30</v>
      </c>
      <c r="O3" s="31"/>
    </row>
    <row r="4" spans="1:15" ht="12.75">
      <c r="A4" s="29">
        <v>2</v>
      </c>
      <c r="B4" s="42"/>
      <c r="C4" s="43"/>
      <c r="D4" s="44"/>
      <c r="E4" s="28"/>
      <c r="F4" s="42"/>
      <c r="G4" s="43"/>
      <c r="H4" s="44"/>
      <c r="I4" s="28"/>
      <c r="J4" s="42">
        <v>4</v>
      </c>
      <c r="K4" s="43">
        <v>3</v>
      </c>
      <c r="L4" s="44">
        <v>3</v>
      </c>
      <c r="M4" s="40"/>
      <c r="N4" s="41">
        <f aca="true" t="shared" si="0" ref="N4:N52">D4+H4+L4-K4-G4-C4</f>
        <v>0</v>
      </c>
      <c r="O4" s="31"/>
    </row>
    <row r="5" spans="1:15" ht="12.75">
      <c r="A5" s="29">
        <v>3</v>
      </c>
      <c r="B5" s="42"/>
      <c r="C5" s="43"/>
      <c r="D5" s="44"/>
      <c r="E5" s="28"/>
      <c r="F5" s="42"/>
      <c r="G5" s="43"/>
      <c r="H5" s="44"/>
      <c r="I5" s="28"/>
      <c r="J5" s="42">
        <v>7</v>
      </c>
      <c r="K5" s="43">
        <v>30</v>
      </c>
      <c r="L5" s="44">
        <v>0</v>
      </c>
      <c r="M5" s="40"/>
      <c r="N5" s="41">
        <f t="shared" si="0"/>
        <v>-30</v>
      </c>
      <c r="O5" s="31"/>
    </row>
    <row r="6" spans="1:15" ht="12.75">
      <c r="A6" s="29">
        <v>4</v>
      </c>
      <c r="B6" s="42"/>
      <c r="C6" s="43"/>
      <c r="D6" s="44"/>
      <c r="E6" s="28"/>
      <c r="F6" s="42"/>
      <c r="G6" s="43"/>
      <c r="H6" s="44"/>
      <c r="I6" s="28"/>
      <c r="J6" s="42">
        <v>5</v>
      </c>
      <c r="K6" s="43">
        <v>3</v>
      </c>
      <c r="L6" s="44">
        <v>0</v>
      </c>
      <c r="M6" s="40"/>
      <c r="N6" s="41">
        <f t="shared" si="0"/>
        <v>-3</v>
      </c>
      <c r="O6" s="31"/>
    </row>
    <row r="7" spans="1:15" ht="12.75">
      <c r="A7" s="29">
        <v>5</v>
      </c>
      <c r="B7" s="42">
        <v>25</v>
      </c>
      <c r="C7" s="43">
        <v>10</v>
      </c>
      <c r="D7" s="44">
        <v>0</v>
      </c>
      <c r="E7" s="28"/>
      <c r="F7" s="42"/>
      <c r="G7" s="43"/>
      <c r="H7" s="44"/>
      <c r="I7" s="28"/>
      <c r="J7" s="42"/>
      <c r="K7" s="43"/>
      <c r="L7" s="44"/>
      <c r="M7" s="40"/>
      <c r="N7" s="41">
        <f t="shared" si="0"/>
        <v>-10</v>
      </c>
      <c r="O7" s="31"/>
    </row>
    <row r="8" spans="1:15" ht="12.75">
      <c r="A8" s="29">
        <v>6</v>
      </c>
      <c r="B8" s="42"/>
      <c r="C8" s="43"/>
      <c r="D8" s="44"/>
      <c r="E8" s="28"/>
      <c r="F8" s="42"/>
      <c r="G8" s="43"/>
      <c r="H8" s="44"/>
      <c r="I8" s="28"/>
      <c r="J8" s="42">
        <v>9</v>
      </c>
      <c r="K8" s="43">
        <v>10</v>
      </c>
      <c r="L8" s="44">
        <v>0</v>
      </c>
      <c r="M8" s="40"/>
      <c r="N8" s="41">
        <f t="shared" si="0"/>
        <v>-10</v>
      </c>
      <c r="O8" s="31"/>
    </row>
    <row r="9" spans="1:15" ht="12.75">
      <c r="A9" s="29">
        <v>7</v>
      </c>
      <c r="B9" s="42"/>
      <c r="C9" s="43"/>
      <c r="D9" s="44"/>
      <c r="E9" s="28"/>
      <c r="F9" s="42"/>
      <c r="G9" s="43"/>
      <c r="H9" s="44"/>
      <c r="I9" s="28"/>
      <c r="J9" s="42">
        <v>2</v>
      </c>
      <c r="K9" s="43">
        <v>3</v>
      </c>
      <c r="L9" s="44">
        <v>10</v>
      </c>
      <c r="M9" s="40"/>
      <c r="N9" s="41">
        <f t="shared" si="0"/>
        <v>7</v>
      </c>
      <c r="O9" s="31"/>
    </row>
    <row r="10" spans="1:15" ht="12.75">
      <c r="A10" s="29">
        <v>8</v>
      </c>
      <c r="B10" s="42"/>
      <c r="C10" s="43"/>
      <c r="D10" s="44"/>
      <c r="E10" s="28"/>
      <c r="F10" s="42">
        <v>3</v>
      </c>
      <c r="G10" s="43">
        <v>10</v>
      </c>
      <c r="H10" s="44">
        <v>31.68</v>
      </c>
      <c r="I10" s="28"/>
      <c r="J10" s="42"/>
      <c r="K10" s="43"/>
      <c r="L10" s="44"/>
      <c r="M10" s="40"/>
      <c r="N10" s="41">
        <f t="shared" si="0"/>
        <v>21.68</v>
      </c>
      <c r="O10" s="31"/>
    </row>
    <row r="11" spans="1:15" ht="12.75">
      <c r="A11" s="29">
        <v>9</v>
      </c>
      <c r="B11" s="42">
        <v>46</v>
      </c>
      <c r="C11" s="43">
        <v>20</v>
      </c>
      <c r="D11" s="44">
        <v>0</v>
      </c>
      <c r="E11" s="28"/>
      <c r="F11" s="42"/>
      <c r="G11" s="43"/>
      <c r="H11" s="44"/>
      <c r="I11" s="28"/>
      <c r="J11" s="42"/>
      <c r="K11" s="43"/>
      <c r="L11" s="44"/>
      <c r="M11" s="40"/>
      <c r="N11" s="41">
        <f t="shared" si="0"/>
        <v>-20</v>
      </c>
      <c r="O11" s="31"/>
    </row>
    <row r="12" spans="1:15" ht="12.75">
      <c r="A12" s="29">
        <v>10</v>
      </c>
      <c r="B12" s="42"/>
      <c r="C12" s="43"/>
      <c r="D12" s="44"/>
      <c r="E12" s="28"/>
      <c r="F12" s="42"/>
      <c r="G12" s="43"/>
      <c r="H12" s="44"/>
      <c r="I12" s="28"/>
      <c r="J12" s="42">
        <v>5</v>
      </c>
      <c r="K12" s="43">
        <v>10</v>
      </c>
      <c r="L12" s="44">
        <v>8</v>
      </c>
      <c r="M12" s="40"/>
      <c r="N12" s="41">
        <f t="shared" si="0"/>
        <v>-2</v>
      </c>
      <c r="O12" s="31"/>
    </row>
    <row r="13" spans="1:15" ht="12.75">
      <c r="A13" s="29">
        <v>11</v>
      </c>
      <c r="B13" s="42"/>
      <c r="C13" s="43"/>
      <c r="D13" s="44"/>
      <c r="E13" s="28"/>
      <c r="F13" s="42"/>
      <c r="G13" s="43"/>
      <c r="H13" s="44"/>
      <c r="I13" s="28"/>
      <c r="J13" s="42"/>
      <c r="K13" s="43"/>
      <c r="L13" s="44"/>
      <c r="M13" s="40"/>
      <c r="N13" s="41">
        <f t="shared" si="0"/>
        <v>0</v>
      </c>
      <c r="O13" s="31"/>
    </row>
    <row r="14" spans="1:15" ht="12.75">
      <c r="A14" s="29">
        <v>12</v>
      </c>
      <c r="B14" s="42"/>
      <c r="C14" s="43"/>
      <c r="D14" s="44"/>
      <c r="E14" s="28"/>
      <c r="F14" s="42"/>
      <c r="G14" s="43"/>
      <c r="H14" s="44"/>
      <c r="I14" s="28"/>
      <c r="J14" s="42"/>
      <c r="K14" s="43"/>
      <c r="L14" s="44"/>
      <c r="M14" s="40"/>
      <c r="N14" s="41">
        <f t="shared" si="0"/>
        <v>0</v>
      </c>
      <c r="O14" s="31"/>
    </row>
    <row r="15" spans="1:15" ht="12.75">
      <c r="A15" s="29">
        <v>13</v>
      </c>
      <c r="B15" s="42"/>
      <c r="C15" s="43"/>
      <c r="D15" s="44"/>
      <c r="E15" s="28"/>
      <c r="F15" s="42"/>
      <c r="G15" s="43"/>
      <c r="H15" s="44"/>
      <c r="I15" s="28"/>
      <c r="J15" s="42"/>
      <c r="K15" s="43"/>
      <c r="L15" s="44"/>
      <c r="M15" s="40"/>
      <c r="N15" s="41">
        <f t="shared" si="0"/>
        <v>0</v>
      </c>
      <c r="O15" s="31"/>
    </row>
    <row r="16" spans="1:15" ht="12.75">
      <c r="A16" s="29">
        <v>14</v>
      </c>
      <c r="B16" s="42"/>
      <c r="C16" s="43"/>
      <c r="D16" s="44"/>
      <c r="E16" s="28"/>
      <c r="F16" s="42"/>
      <c r="G16" s="43"/>
      <c r="H16" s="44"/>
      <c r="I16" s="28"/>
      <c r="J16" s="42"/>
      <c r="K16" s="43"/>
      <c r="L16" s="44"/>
      <c r="M16" s="40"/>
      <c r="N16" s="41">
        <f t="shared" si="0"/>
        <v>0</v>
      </c>
      <c r="O16" s="31"/>
    </row>
    <row r="17" spans="1:15" ht="12.75">
      <c r="A17" s="29">
        <v>15</v>
      </c>
      <c r="B17" s="42"/>
      <c r="C17" s="43"/>
      <c r="D17" s="44"/>
      <c r="E17" s="28"/>
      <c r="F17" s="42"/>
      <c r="G17" s="43"/>
      <c r="H17" s="44"/>
      <c r="I17" s="28"/>
      <c r="J17" s="42"/>
      <c r="K17" s="43"/>
      <c r="L17" s="44"/>
      <c r="M17" s="40"/>
      <c r="N17" s="41">
        <f t="shared" si="0"/>
        <v>0</v>
      </c>
      <c r="O17" s="31"/>
    </row>
    <row r="18" spans="1:15" ht="12.75">
      <c r="A18" s="29">
        <v>16</v>
      </c>
      <c r="B18" s="42"/>
      <c r="C18" s="43"/>
      <c r="D18" s="44"/>
      <c r="E18" s="28"/>
      <c r="F18" s="42"/>
      <c r="G18" s="43"/>
      <c r="H18" s="44"/>
      <c r="I18" s="28"/>
      <c r="J18" s="42"/>
      <c r="K18" s="43"/>
      <c r="L18" s="44"/>
      <c r="M18" s="40"/>
      <c r="N18" s="41">
        <f t="shared" si="0"/>
        <v>0</v>
      </c>
      <c r="O18" s="31"/>
    </row>
    <row r="19" spans="1:15" ht="12.75">
      <c r="A19" s="29">
        <v>17</v>
      </c>
      <c r="B19" s="42"/>
      <c r="C19" s="43"/>
      <c r="D19" s="44"/>
      <c r="E19" s="28"/>
      <c r="F19" s="42"/>
      <c r="G19" s="43"/>
      <c r="H19" s="44"/>
      <c r="I19" s="28"/>
      <c r="J19" s="42"/>
      <c r="K19" s="43"/>
      <c r="L19" s="44"/>
      <c r="M19" s="40"/>
      <c r="N19" s="41">
        <f t="shared" si="0"/>
        <v>0</v>
      </c>
      <c r="O19" s="31"/>
    </row>
    <row r="20" spans="1:15" ht="12.75">
      <c r="A20" s="29">
        <v>18</v>
      </c>
      <c r="B20" s="42"/>
      <c r="C20" s="43"/>
      <c r="D20" s="44"/>
      <c r="E20" s="28"/>
      <c r="F20" s="42"/>
      <c r="G20" s="43"/>
      <c r="H20" s="44"/>
      <c r="I20" s="28"/>
      <c r="J20" s="42"/>
      <c r="K20" s="43"/>
      <c r="L20" s="44"/>
      <c r="M20" s="40"/>
      <c r="N20" s="41">
        <f t="shared" si="0"/>
        <v>0</v>
      </c>
      <c r="O20" s="31"/>
    </row>
    <row r="21" spans="1:15" ht="12.75">
      <c r="A21" s="29">
        <v>19</v>
      </c>
      <c r="B21" s="42"/>
      <c r="C21" s="43"/>
      <c r="D21" s="44"/>
      <c r="E21" s="28"/>
      <c r="F21" s="42"/>
      <c r="G21" s="43"/>
      <c r="H21" s="44"/>
      <c r="I21" s="28"/>
      <c r="J21" s="42"/>
      <c r="K21" s="43"/>
      <c r="L21" s="44"/>
      <c r="M21" s="40"/>
      <c r="N21" s="41">
        <f t="shared" si="0"/>
        <v>0</v>
      </c>
      <c r="O21" s="31"/>
    </row>
    <row r="22" spans="1:15" ht="12.75">
      <c r="A22" s="29">
        <v>20</v>
      </c>
      <c r="B22" s="42"/>
      <c r="C22" s="43"/>
      <c r="D22" s="44"/>
      <c r="E22" s="28"/>
      <c r="F22" s="42"/>
      <c r="G22" s="43"/>
      <c r="H22" s="44"/>
      <c r="I22" s="28"/>
      <c r="J22" s="42"/>
      <c r="K22" s="43"/>
      <c r="L22" s="44"/>
      <c r="M22" s="40"/>
      <c r="N22" s="41">
        <f t="shared" si="0"/>
        <v>0</v>
      </c>
      <c r="O22" s="31"/>
    </row>
    <row r="23" spans="1:15" ht="12.75">
      <c r="A23" s="29">
        <v>21</v>
      </c>
      <c r="B23" s="42"/>
      <c r="C23" s="43"/>
      <c r="D23" s="44"/>
      <c r="E23" s="28"/>
      <c r="F23" s="42"/>
      <c r="G23" s="43"/>
      <c r="H23" s="44"/>
      <c r="I23" s="28"/>
      <c r="J23" s="42"/>
      <c r="K23" s="43"/>
      <c r="L23" s="44"/>
      <c r="M23" s="40"/>
      <c r="N23" s="41">
        <f t="shared" si="0"/>
        <v>0</v>
      </c>
      <c r="O23" s="31"/>
    </row>
    <row r="24" spans="1:15" ht="12.75">
      <c r="A24" s="29">
        <v>22</v>
      </c>
      <c r="B24" s="42"/>
      <c r="C24" s="43"/>
      <c r="D24" s="44"/>
      <c r="E24" s="28"/>
      <c r="F24" s="42"/>
      <c r="G24" s="43"/>
      <c r="H24" s="44"/>
      <c r="I24" s="28"/>
      <c r="J24" s="42"/>
      <c r="K24" s="43"/>
      <c r="L24" s="44"/>
      <c r="M24" s="40"/>
      <c r="N24" s="41">
        <f t="shared" si="0"/>
        <v>0</v>
      </c>
      <c r="O24" s="31"/>
    </row>
    <row r="25" spans="1:15" ht="12.75">
      <c r="A25" s="29">
        <v>23</v>
      </c>
      <c r="B25" s="42"/>
      <c r="C25" s="43"/>
      <c r="D25" s="44"/>
      <c r="E25" s="28"/>
      <c r="F25" s="42"/>
      <c r="G25" s="43"/>
      <c r="H25" s="44"/>
      <c r="I25" s="28"/>
      <c r="J25" s="42"/>
      <c r="K25" s="43"/>
      <c r="L25" s="44"/>
      <c r="M25" s="40"/>
      <c r="N25" s="41">
        <f t="shared" si="0"/>
        <v>0</v>
      </c>
      <c r="O25" s="31"/>
    </row>
    <row r="26" spans="1:15" ht="12.75">
      <c r="A26" s="29">
        <v>24</v>
      </c>
      <c r="B26" s="42"/>
      <c r="C26" s="43"/>
      <c r="D26" s="44"/>
      <c r="E26" s="28"/>
      <c r="F26" s="42"/>
      <c r="G26" s="43"/>
      <c r="H26" s="44"/>
      <c r="I26" s="28"/>
      <c r="J26" s="42"/>
      <c r="K26" s="43"/>
      <c r="L26" s="44"/>
      <c r="M26" s="40"/>
      <c r="N26" s="41">
        <f t="shared" si="0"/>
        <v>0</v>
      </c>
      <c r="O26" s="31"/>
    </row>
    <row r="27" spans="1:15" ht="12.75">
      <c r="A27" s="29">
        <v>25</v>
      </c>
      <c r="B27" s="42"/>
      <c r="C27" s="43"/>
      <c r="D27" s="44"/>
      <c r="E27" s="28"/>
      <c r="F27" s="42"/>
      <c r="G27" s="43"/>
      <c r="H27" s="44"/>
      <c r="I27" s="28"/>
      <c r="J27" s="42"/>
      <c r="K27" s="43"/>
      <c r="L27" s="44"/>
      <c r="M27" s="40"/>
      <c r="N27" s="41">
        <f t="shared" si="0"/>
        <v>0</v>
      </c>
      <c r="O27" s="31"/>
    </row>
    <row r="28" spans="1:15" ht="12.75">
      <c r="A28" s="29">
        <v>26</v>
      </c>
      <c r="B28" s="42"/>
      <c r="C28" s="43"/>
      <c r="D28" s="44"/>
      <c r="E28" s="28"/>
      <c r="F28" s="42"/>
      <c r="G28" s="43"/>
      <c r="H28" s="44"/>
      <c r="I28" s="28"/>
      <c r="J28" s="42"/>
      <c r="K28" s="43"/>
      <c r="L28" s="44"/>
      <c r="M28" s="40"/>
      <c r="N28" s="41">
        <f t="shared" si="0"/>
        <v>0</v>
      </c>
      <c r="O28" s="31"/>
    </row>
    <row r="29" spans="1:15" ht="12.75">
      <c r="A29" s="29">
        <v>27</v>
      </c>
      <c r="B29" s="42"/>
      <c r="C29" s="43"/>
      <c r="D29" s="44"/>
      <c r="E29" s="28"/>
      <c r="F29" s="42"/>
      <c r="G29" s="43"/>
      <c r="H29" s="44"/>
      <c r="I29" s="28"/>
      <c r="J29" s="42"/>
      <c r="K29" s="43"/>
      <c r="L29" s="44"/>
      <c r="M29" s="40"/>
      <c r="N29" s="41">
        <f t="shared" si="0"/>
        <v>0</v>
      </c>
      <c r="O29" s="31"/>
    </row>
    <row r="30" spans="1:15" ht="12.75">
      <c r="A30" s="29">
        <v>28</v>
      </c>
      <c r="B30" s="42"/>
      <c r="C30" s="43"/>
      <c r="D30" s="44"/>
      <c r="E30" s="28"/>
      <c r="F30" s="42"/>
      <c r="G30" s="43"/>
      <c r="H30" s="44"/>
      <c r="I30" s="28"/>
      <c r="J30" s="42"/>
      <c r="K30" s="43"/>
      <c r="L30" s="44"/>
      <c r="M30" s="40"/>
      <c r="N30" s="41">
        <f t="shared" si="0"/>
        <v>0</v>
      </c>
      <c r="O30" s="31"/>
    </row>
    <row r="31" spans="1:15" ht="12.75">
      <c r="A31" s="29">
        <v>29</v>
      </c>
      <c r="B31" s="42"/>
      <c r="C31" s="43"/>
      <c r="D31" s="44"/>
      <c r="E31" s="28"/>
      <c r="F31" s="42"/>
      <c r="G31" s="43"/>
      <c r="H31" s="44"/>
      <c r="I31" s="28"/>
      <c r="J31" s="42"/>
      <c r="K31" s="43"/>
      <c r="L31" s="44"/>
      <c r="M31" s="40"/>
      <c r="N31" s="41">
        <f t="shared" si="0"/>
        <v>0</v>
      </c>
      <c r="O31" s="31"/>
    </row>
    <row r="32" spans="1:15" ht="12.75">
      <c r="A32" s="29">
        <v>30</v>
      </c>
      <c r="B32" s="42"/>
      <c r="C32" s="43"/>
      <c r="D32" s="44"/>
      <c r="E32" s="28"/>
      <c r="F32" s="42"/>
      <c r="G32" s="43"/>
      <c r="H32" s="44"/>
      <c r="I32" s="28"/>
      <c r="J32" s="42"/>
      <c r="K32" s="43"/>
      <c r="L32" s="44"/>
      <c r="M32" s="40"/>
      <c r="N32" s="41">
        <f t="shared" si="0"/>
        <v>0</v>
      </c>
      <c r="O32" s="31"/>
    </row>
    <row r="33" spans="1:15" ht="12.75">
      <c r="A33" s="29">
        <v>31</v>
      </c>
      <c r="B33" s="42"/>
      <c r="C33" s="43"/>
      <c r="D33" s="44"/>
      <c r="E33" s="28"/>
      <c r="F33" s="42"/>
      <c r="G33" s="43"/>
      <c r="H33" s="44"/>
      <c r="I33" s="28"/>
      <c r="J33" s="42"/>
      <c r="K33" s="43"/>
      <c r="L33" s="44"/>
      <c r="M33" s="40"/>
      <c r="N33" s="41">
        <f t="shared" si="0"/>
        <v>0</v>
      </c>
      <c r="O33" s="31"/>
    </row>
    <row r="34" spans="1:15" ht="12.75">
      <c r="A34" s="29">
        <v>32</v>
      </c>
      <c r="B34" s="42"/>
      <c r="C34" s="43"/>
      <c r="D34" s="44"/>
      <c r="E34" s="28"/>
      <c r="F34" s="42"/>
      <c r="G34" s="43"/>
      <c r="H34" s="44"/>
      <c r="I34" s="28"/>
      <c r="J34" s="42"/>
      <c r="K34" s="43"/>
      <c r="L34" s="44"/>
      <c r="M34" s="40"/>
      <c r="N34" s="41">
        <f t="shared" si="0"/>
        <v>0</v>
      </c>
      <c r="O34" s="31"/>
    </row>
    <row r="35" spans="1:15" ht="12.75">
      <c r="A35" s="29">
        <v>33</v>
      </c>
      <c r="B35" s="42"/>
      <c r="C35" s="43"/>
      <c r="D35" s="44"/>
      <c r="E35" s="28"/>
      <c r="F35" s="42"/>
      <c r="G35" s="43"/>
      <c r="H35" s="44"/>
      <c r="I35" s="28"/>
      <c r="J35" s="42"/>
      <c r="K35" s="43"/>
      <c r="L35" s="44"/>
      <c r="M35" s="40"/>
      <c r="N35" s="41">
        <f t="shared" si="0"/>
        <v>0</v>
      </c>
      <c r="O35" s="31"/>
    </row>
    <row r="36" spans="1:15" ht="12.75">
      <c r="A36" s="29">
        <v>34</v>
      </c>
      <c r="B36" s="42"/>
      <c r="C36" s="43"/>
      <c r="D36" s="44"/>
      <c r="E36" s="28"/>
      <c r="F36" s="42"/>
      <c r="G36" s="43"/>
      <c r="H36" s="44"/>
      <c r="I36" s="28"/>
      <c r="J36" s="42"/>
      <c r="K36" s="43"/>
      <c r="L36" s="44"/>
      <c r="M36" s="40"/>
      <c r="N36" s="41">
        <f t="shared" si="0"/>
        <v>0</v>
      </c>
      <c r="O36" s="31"/>
    </row>
    <row r="37" spans="1:15" ht="12.75">
      <c r="A37" s="29">
        <v>35</v>
      </c>
      <c r="B37" s="42"/>
      <c r="C37" s="43"/>
      <c r="D37" s="44"/>
      <c r="E37" s="28"/>
      <c r="F37" s="42"/>
      <c r="G37" s="43"/>
      <c r="H37" s="44"/>
      <c r="I37" s="28"/>
      <c r="J37" s="42"/>
      <c r="K37" s="43"/>
      <c r="L37" s="44"/>
      <c r="M37" s="40"/>
      <c r="N37" s="41">
        <f t="shared" si="0"/>
        <v>0</v>
      </c>
      <c r="O37" s="31"/>
    </row>
    <row r="38" spans="1:15" ht="12.75">
      <c r="A38" s="29">
        <v>36</v>
      </c>
      <c r="B38" s="42"/>
      <c r="C38" s="43"/>
      <c r="D38" s="44"/>
      <c r="E38" s="28"/>
      <c r="F38" s="42"/>
      <c r="G38" s="43"/>
      <c r="H38" s="44"/>
      <c r="I38" s="28"/>
      <c r="J38" s="42"/>
      <c r="K38" s="43"/>
      <c r="L38" s="44"/>
      <c r="M38" s="40"/>
      <c r="N38" s="41">
        <f t="shared" si="0"/>
        <v>0</v>
      </c>
      <c r="O38" s="31"/>
    </row>
    <row r="39" spans="1:15" ht="12.75">
      <c r="A39" s="29">
        <v>37</v>
      </c>
      <c r="B39" s="42"/>
      <c r="C39" s="43"/>
      <c r="D39" s="44"/>
      <c r="E39" s="28"/>
      <c r="F39" s="42"/>
      <c r="G39" s="43"/>
      <c r="H39" s="44"/>
      <c r="I39" s="28"/>
      <c r="J39" s="42"/>
      <c r="K39" s="43"/>
      <c r="L39" s="44"/>
      <c r="M39" s="40"/>
      <c r="N39" s="41">
        <f t="shared" si="0"/>
        <v>0</v>
      </c>
      <c r="O39" s="31"/>
    </row>
    <row r="40" spans="1:15" ht="12.75">
      <c r="A40" s="29">
        <v>38</v>
      </c>
      <c r="B40" s="42"/>
      <c r="C40" s="43"/>
      <c r="D40" s="44"/>
      <c r="E40" s="28"/>
      <c r="F40" s="42"/>
      <c r="G40" s="43"/>
      <c r="H40" s="44"/>
      <c r="I40" s="28"/>
      <c r="J40" s="42"/>
      <c r="K40" s="43"/>
      <c r="L40" s="44"/>
      <c r="M40" s="40"/>
      <c r="N40" s="41">
        <f t="shared" si="0"/>
        <v>0</v>
      </c>
      <c r="O40" s="31"/>
    </row>
    <row r="41" spans="1:15" ht="12.75">
      <c r="A41" s="29">
        <v>39</v>
      </c>
      <c r="B41" s="42"/>
      <c r="C41" s="43"/>
      <c r="D41" s="44"/>
      <c r="E41" s="28"/>
      <c r="F41" s="42"/>
      <c r="G41" s="43"/>
      <c r="H41" s="44"/>
      <c r="I41" s="28"/>
      <c r="J41" s="42"/>
      <c r="K41" s="43"/>
      <c r="L41" s="44"/>
      <c r="M41" s="40"/>
      <c r="N41" s="41">
        <f t="shared" si="0"/>
        <v>0</v>
      </c>
      <c r="O41" s="31"/>
    </row>
    <row r="42" spans="1:15" ht="12.75">
      <c r="A42" s="29">
        <v>40</v>
      </c>
      <c r="B42" s="42"/>
      <c r="C42" s="43"/>
      <c r="D42" s="44"/>
      <c r="E42" s="28"/>
      <c r="F42" s="42"/>
      <c r="G42" s="43"/>
      <c r="H42" s="44"/>
      <c r="I42" s="28"/>
      <c r="J42" s="42"/>
      <c r="K42" s="43"/>
      <c r="L42" s="44"/>
      <c r="M42" s="40"/>
      <c r="N42" s="41">
        <f t="shared" si="0"/>
        <v>0</v>
      </c>
      <c r="O42" s="31"/>
    </row>
    <row r="43" spans="1:15" ht="12.75">
      <c r="A43" s="29">
        <v>41</v>
      </c>
      <c r="B43" s="42"/>
      <c r="C43" s="43"/>
      <c r="D43" s="44"/>
      <c r="E43" s="28"/>
      <c r="F43" s="42"/>
      <c r="G43" s="43"/>
      <c r="H43" s="44"/>
      <c r="I43" s="28"/>
      <c r="J43" s="42"/>
      <c r="K43" s="43"/>
      <c r="L43" s="44"/>
      <c r="M43" s="40"/>
      <c r="N43" s="41">
        <f t="shared" si="0"/>
        <v>0</v>
      </c>
      <c r="O43" s="31"/>
    </row>
    <row r="44" spans="1:15" ht="12.75">
      <c r="A44" s="29">
        <v>42</v>
      </c>
      <c r="B44" s="42"/>
      <c r="C44" s="43"/>
      <c r="D44" s="44"/>
      <c r="E44" s="28"/>
      <c r="F44" s="42"/>
      <c r="G44" s="43"/>
      <c r="H44" s="44"/>
      <c r="I44" s="28"/>
      <c r="J44" s="42"/>
      <c r="K44" s="43"/>
      <c r="L44" s="44"/>
      <c r="M44" s="40"/>
      <c r="N44" s="41">
        <f t="shared" si="0"/>
        <v>0</v>
      </c>
      <c r="O44" s="31"/>
    </row>
    <row r="45" spans="1:15" ht="12.75">
      <c r="A45" s="29">
        <v>43</v>
      </c>
      <c r="B45" s="42"/>
      <c r="C45" s="43"/>
      <c r="D45" s="44"/>
      <c r="E45" s="28"/>
      <c r="F45" s="42"/>
      <c r="G45" s="43"/>
      <c r="H45" s="44"/>
      <c r="I45" s="28"/>
      <c r="J45" s="42"/>
      <c r="K45" s="43"/>
      <c r="L45" s="44"/>
      <c r="M45" s="40"/>
      <c r="N45" s="41">
        <f t="shared" si="0"/>
        <v>0</v>
      </c>
      <c r="O45" s="31"/>
    </row>
    <row r="46" spans="1:15" ht="12.75">
      <c r="A46" s="29">
        <v>44</v>
      </c>
      <c r="B46" s="42"/>
      <c r="C46" s="43"/>
      <c r="D46" s="44"/>
      <c r="E46" s="28"/>
      <c r="F46" s="42"/>
      <c r="G46" s="43"/>
      <c r="H46" s="44"/>
      <c r="I46" s="28"/>
      <c r="J46" s="42"/>
      <c r="K46" s="43"/>
      <c r="L46" s="44"/>
      <c r="M46" s="40"/>
      <c r="N46" s="41">
        <f t="shared" si="0"/>
        <v>0</v>
      </c>
      <c r="O46" s="31"/>
    </row>
    <row r="47" spans="1:15" ht="12.75">
      <c r="A47" s="29">
        <v>45</v>
      </c>
      <c r="B47" s="42"/>
      <c r="C47" s="43"/>
      <c r="D47" s="44"/>
      <c r="E47" s="28"/>
      <c r="F47" s="42"/>
      <c r="G47" s="43"/>
      <c r="H47" s="44"/>
      <c r="I47" s="28"/>
      <c r="J47" s="42"/>
      <c r="K47" s="43"/>
      <c r="L47" s="44"/>
      <c r="M47" s="40"/>
      <c r="N47" s="41">
        <f t="shared" si="0"/>
        <v>0</v>
      </c>
      <c r="O47" s="31"/>
    </row>
    <row r="48" spans="1:15" ht="12.75">
      <c r="A48" s="29">
        <v>46</v>
      </c>
      <c r="B48" s="42"/>
      <c r="C48" s="43"/>
      <c r="D48" s="44"/>
      <c r="E48" s="28"/>
      <c r="F48" s="42"/>
      <c r="G48" s="43"/>
      <c r="H48" s="44"/>
      <c r="I48" s="28"/>
      <c r="J48" s="42"/>
      <c r="K48" s="43"/>
      <c r="L48" s="44"/>
      <c r="M48" s="40"/>
      <c r="N48" s="41">
        <f t="shared" si="0"/>
        <v>0</v>
      </c>
      <c r="O48" s="31"/>
    </row>
    <row r="49" spans="1:15" ht="12.75">
      <c r="A49" s="29">
        <v>47</v>
      </c>
      <c r="B49" s="42"/>
      <c r="C49" s="43"/>
      <c r="D49" s="44"/>
      <c r="E49" s="28"/>
      <c r="F49" s="42"/>
      <c r="G49" s="43"/>
      <c r="H49" s="44"/>
      <c r="I49" s="28"/>
      <c r="J49" s="42"/>
      <c r="K49" s="43"/>
      <c r="L49" s="44"/>
      <c r="M49" s="40"/>
      <c r="N49" s="41">
        <f t="shared" si="0"/>
        <v>0</v>
      </c>
      <c r="O49" s="31"/>
    </row>
    <row r="50" spans="1:15" ht="12.75">
      <c r="A50" s="29">
        <v>48</v>
      </c>
      <c r="B50" s="42"/>
      <c r="C50" s="43"/>
      <c r="D50" s="44"/>
      <c r="E50" s="28"/>
      <c r="F50" s="42"/>
      <c r="G50" s="43"/>
      <c r="H50" s="44"/>
      <c r="I50" s="28"/>
      <c r="J50" s="42"/>
      <c r="K50" s="43"/>
      <c r="L50" s="44"/>
      <c r="M50" s="40"/>
      <c r="N50" s="41">
        <f t="shared" si="0"/>
        <v>0</v>
      </c>
      <c r="O50" s="31"/>
    </row>
    <row r="51" spans="1:15" ht="12.75">
      <c r="A51" s="29">
        <v>49</v>
      </c>
      <c r="B51" s="42"/>
      <c r="C51" s="43"/>
      <c r="D51" s="44"/>
      <c r="E51" s="28"/>
      <c r="F51" s="42"/>
      <c r="G51" s="43"/>
      <c r="H51" s="44"/>
      <c r="I51" s="28"/>
      <c r="J51" s="42"/>
      <c r="K51" s="43"/>
      <c r="L51" s="44"/>
      <c r="M51" s="40"/>
      <c r="N51" s="41">
        <f t="shared" si="0"/>
        <v>0</v>
      </c>
      <c r="O51" s="31"/>
    </row>
    <row r="52" spans="1:15" ht="12.75">
      <c r="A52" s="29">
        <v>50</v>
      </c>
      <c r="B52" s="42"/>
      <c r="C52" s="43"/>
      <c r="D52" s="44"/>
      <c r="E52" s="28"/>
      <c r="F52" s="42"/>
      <c r="G52" s="43"/>
      <c r="H52" s="44"/>
      <c r="I52" s="28"/>
      <c r="J52" s="42"/>
      <c r="K52" s="43"/>
      <c r="L52" s="44"/>
      <c r="M52" s="40"/>
      <c r="N52" s="41">
        <f t="shared" si="0"/>
        <v>0</v>
      </c>
      <c r="O52" s="31"/>
    </row>
    <row r="53" spans="1:15" ht="12.75">
      <c r="A53" s="29"/>
      <c r="B53" s="32" t="s">
        <v>14</v>
      </c>
      <c r="C53" s="32" t="s">
        <v>2</v>
      </c>
      <c r="D53" s="32" t="s">
        <v>15</v>
      </c>
      <c r="E53" s="28"/>
      <c r="F53" s="33" t="s">
        <v>14</v>
      </c>
      <c r="G53" s="33" t="s">
        <v>2</v>
      </c>
      <c r="H53" s="33" t="s">
        <v>15</v>
      </c>
      <c r="I53" s="28"/>
      <c r="J53" s="34" t="s">
        <v>14</v>
      </c>
      <c r="K53" s="34" t="s">
        <v>2</v>
      </c>
      <c r="L53" s="34" t="s">
        <v>15</v>
      </c>
      <c r="M53" s="35"/>
      <c r="N53" s="36" t="s">
        <v>5</v>
      </c>
      <c r="O53" s="31"/>
    </row>
    <row r="54" spans="1:15" ht="21.75" customHeight="1">
      <c r="A54" s="45" t="s">
        <v>16</v>
      </c>
      <c r="B54" s="31"/>
      <c r="C54" s="46">
        <f>SUM(C3:C52)</f>
        <v>60</v>
      </c>
      <c r="D54" s="47">
        <f>SUM(D3:D52)</f>
        <v>0</v>
      </c>
      <c r="E54" s="48"/>
      <c r="F54" s="31"/>
      <c r="G54" s="46">
        <f>SUM(G3:G52)</f>
        <v>10</v>
      </c>
      <c r="H54" s="47">
        <f>SUM(H3:H52)</f>
        <v>31.68</v>
      </c>
      <c r="I54" s="49"/>
      <c r="J54" s="31"/>
      <c r="K54" s="46">
        <f>SUM(K3:K52)</f>
        <v>59</v>
      </c>
      <c r="L54" s="47">
        <f>SUM(L3:L52)</f>
        <v>21</v>
      </c>
      <c r="M54" s="50"/>
      <c r="N54" s="51">
        <f>SUM(N3:N52)</f>
        <v>-76.32</v>
      </c>
      <c r="O54" s="31"/>
    </row>
    <row r="55" spans="1:15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8.75" customHeight="1">
      <c r="A56" s="52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52"/>
      <c r="N56" s="52"/>
      <c r="O56" s="52"/>
    </row>
    <row r="57" spans="1:15" ht="12.75">
      <c r="A57" s="52"/>
      <c r="B57" s="124" t="s">
        <v>18</v>
      </c>
      <c r="C57" s="124"/>
      <c r="D57" s="124"/>
      <c r="E57" s="52"/>
      <c r="F57" s="125" t="s">
        <v>19</v>
      </c>
      <c r="G57" s="125"/>
      <c r="H57" s="125"/>
      <c r="I57" s="52"/>
      <c r="J57" s="126" t="s">
        <v>20</v>
      </c>
      <c r="K57" s="126"/>
      <c r="L57" s="126"/>
      <c r="M57" s="52"/>
      <c r="N57" s="52"/>
      <c r="O57" s="52"/>
    </row>
    <row r="58" spans="2:12" ht="12.75" customHeight="1">
      <c r="B58" s="127">
        <v>10</v>
      </c>
      <c r="C58" s="127"/>
      <c r="D58" s="127"/>
      <c r="F58" s="128">
        <f>(N54/F61)</f>
        <v>-0.5916279069767442</v>
      </c>
      <c r="G58" s="128"/>
      <c r="H58" s="128"/>
      <c r="J58" s="129">
        <f>N54/B58</f>
        <v>-7.632</v>
      </c>
      <c r="K58" s="129"/>
      <c r="L58" s="129"/>
    </row>
    <row r="59" spans="2:12" ht="12.75" customHeight="1">
      <c r="B59" s="127"/>
      <c r="C59" s="127"/>
      <c r="D59" s="127"/>
      <c r="F59" s="128"/>
      <c r="G59" s="128"/>
      <c r="H59" s="128"/>
      <c r="J59" s="129"/>
      <c r="K59" s="129"/>
      <c r="L59" s="129"/>
    </row>
    <row r="60" ht="12.75">
      <c r="F60" s="53"/>
    </row>
    <row r="61" ht="12.75">
      <c r="F61" s="54">
        <f>SUM(C54,G54,K54)</f>
        <v>129</v>
      </c>
    </row>
    <row r="62" ht="12.75">
      <c r="F62" s="54">
        <f>SUM(D54,H54,L54)</f>
        <v>52.68</v>
      </c>
    </row>
  </sheetData>
  <mergeCells count="10">
    <mergeCell ref="B1:D1"/>
    <mergeCell ref="F1:H1"/>
    <mergeCell ref="J1:L1"/>
    <mergeCell ref="B56:L56"/>
    <mergeCell ref="B57:D57"/>
    <mergeCell ref="F57:H57"/>
    <mergeCell ref="J57:L57"/>
    <mergeCell ref="B58:D59"/>
    <mergeCell ref="F58:H59"/>
    <mergeCell ref="J58:L59"/>
  </mergeCells>
  <conditionalFormatting sqref="N3:N52">
    <cfRule type="cellIs" priority="1" dxfId="10" operator="greaterThan" stopIfTrue="1">
      <formula>50</formula>
    </cfRule>
    <cfRule type="cellIs" priority="2" dxfId="4" operator="between" stopIfTrue="1">
      <formula>1</formula>
      <formula>49</formula>
    </cfRule>
    <cfRule type="cellIs" priority="3" dxfId="11" operator="lessThan" stopIfTrue="1">
      <formula>0</formula>
    </cfRule>
  </conditionalFormatting>
  <conditionalFormatting sqref="N54">
    <cfRule type="cellIs" priority="4" dxfId="12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Billy</cp:lastModifiedBy>
  <dcterms:created xsi:type="dcterms:W3CDTF">2009-03-25T17:05:17Z</dcterms:created>
  <dcterms:modified xsi:type="dcterms:W3CDTF">2009-05-01T00:19:49Z</dcterms:modified>
  <cp:category/>
  <cp:version/>
  <cp:contentType/>
  <cp:contentStatus/>
</cp:coreProperties>
</file>